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долл">'[1]Свод'!$P$12</definedName>
    <definedName name="евро">'[1]Свод'!$Q$12</definedName>
    <definedName name="руб">'[1]Свод'!$R$12</definedName>
  </definedNames>
  <calcPr fullCalcOnLoad="1"/>
</workbook>
</file>

<file path=xl/sharedStrings.xml><?xml version="1.0" encoding="utf-8"?>
<sst xmlns="http://schemas.openxmlformats.org/spreadsheetml/2006/main" count="402" uniqueCount="220">
  <si>
    <t>usd</t>
  </si>
  <si>
    <t>eur</t>
  </si>
  <si>
    <t>rub</t>
  </si>
  <si>
    <t>Номи</t>
  </si>
  <si>
    <t>ТИФ коди</t>
  </si>
  <si>
    <t>Ўлчов бирлиги</t>
  </si>
  <si>
    <t>миқдори</t>
  </si>
  <si>
    <t>нарҳи (USD)</t>
  </si>
  <si>
    <t>қиймати (USD)</t>
  </si>
  <si>
    <t>Операцион фаолият</t>
  </si>
  <si>
    <t>Металлургия хом ашёси</t>
  </si>
  <si>
    <t>Пўлат қуймаси</t>
  </si>
  <si>
    <t>тн</t>
  </si>
  <si>
    <t>Қора металл парчалари</t>
  </si>
  <si>
    <t>Углерод таркибли материал</t>
  </si>
  <si>
    <t>Уголь каменный Д фр 13-30 мм</t>
  </si>
  <si>
    <t xml:space="preserve">Углеросодержащий материал фракция 0,5-4,0 мм </t>
  </si>
  <si>
    <t>2704001900; 2701111000</t>
  </si>
  <si>
    <t>Углеродосодержащий материал фракция 5,0-13,0 мм</t>
  </si>
  <si>
    <t>Ферросплавлар</t>
  </si>
  <si>
    <t>Ферромарганец марки ФМн 90</t>
  </si>
  <si>
    <t>Порошковая проволка ПП-ТМ14 FеСа</t>
  </si>
  <si>
    <t>ФЕРРОХРОМ ФХ 100А</t>
  </si>
  <si>
    <t>ФЕРРОТИТАН ФТ И 30</t>
  </si>
  <si>
    <t>Графитланган электродлар</t>
  </si>
  <si>
    <t>Электроды графитированные, UHP-406 мм (+/-3мм)</t>
  </si>
  <si>
    <t>Электроды графитированные  ЭГСП-610</t>
  </si>
  <si>
    <t>Электроды  графитир, ЭГ'СП-305 Х 1800 мм (UHP)</t>
  </si>
  <si>
    <t>Электроды графитированные ЭГ RP-150</t>
  </si>
  <si>
    <t>Ниппель 317 T4LP для UHP 610 мм</t>
  </si>
  <si>
    <t>дона</t>
  </si>
  <si>
    <t>Электрод массаси брикетланган</t>
  </si>
  <si>
    <t>Оловбардош материаллар</t>
  </si>
  <si>
    <t>Огнеупорный изделия MCNI-Н1</t>
  </si>
  <si>
    <t>Ceralit Cast  ТL 91013 бетон</t>
  </si>
  <si>
    <t>Огнеупорный изделия,MCTT-Н1</t>
  </si>
  <si>
    <t>Огнеупорная масса DRL-30</t>
  </si>
  <si>
    <t>DНL-83 Огнеупорная масса</t>
  </si>
  <si>
    <t>Кирпич огнеупорный.МТДМС-13А</t>
  </si>
  <si>
    <t>Огнеупорная Плита ПСП-96 №7х60</t>
  </si>
  <si>
    <t>Стакан огн дозатор-ПГРБС 5Х60</t>
  </si>
  <si>
    <t>Ceralit Cast   AL 58007</t>
  </si>
  <si>
    <t>Леточная масса</t>
  </si>
  <si>
    <t>Масса углеродная холоднанабивная МХТ</t>
  </si>
  <si>
    <t>Стаканы коллекторы ПГРБС   13x60</t>
  </si>
  <si>
    <t xml:space="preserve"> ДСП свод марки CAST-A92CCR</t>
  </si>
  <si>
    <t>Набор плит для шибера (верхняя и нижняя с  коллектором) SP-A85ZSD</t>
  </si>
  <si>
    <t>штук</t>
  </si>
  <si>
    <t>Плита ПП-95 №2</t>
  </si>
  <si>
    <t>Изделия ХКТ-30 Блок секторный</t>
  </si>
  <si>
    <t>Шт</t>
  </si>
  <si>
    <t>Высокоглиноземистый кирпич PR-LZ-02 №61</t>
  </si>
  <si>
    <t>ТH</t>
  </si>
  <si>
    <t>Высокоглиноземистый кирпич PR-LZ-02 №9</t>
  </si>
  <si>
    <t>Изделия ХКТ-30 Блок секторный нижний</t>
  </si>
  <si>
    <t>Стартовая смесь для стальковша марки POW-CR35</t>
  </si>
  <si>
    <t>Штамп из графита 544х290х28 мм</t>
  </si>
  <si>
    <t>Легковесный бетон PECM-LR2</t>
  </si>
  <si>
    <t>Огнеупорный плиты ППТ-95 №11</t>
  </si>
  <si>
    <t>Одеяло огнеупорный волокно FIBER BLANKET S 13840х610х13</t>
  </si>
  <si>
    <t>м3</t>
  </si>
  <si>
    <t>Prismo-Blok "Za" 350 х 300 х 600мм</t>
  </si>
  <si>
    <t>Эркерный припас DMC-ЕВТ-1</t>
  </si>
  <si>
    <t>Песок перлитовый вспученный марки М-75</t>
  </si>
  <si>
    <t xml:space="preserve">Пластичная масса </t>
  </si>
  <si>
    <t>Штамп из графита 504х320х30 мм</t>
  </si>
  <si>
    <t>Набивная масса САST-J72</t>
  </si>
  <si>
    <t>Продувочная пробка РР-450-к/150- ES</t>
  </si>
  <si>
    <t>Продувочная пробка РР-350-к/150-ES</t>
  </si>
  <si>
    <t>Огнеупорный бетон GIR GAST HA-75</t>
  </si>
  <si>
    <t>Огнеупорный бетон PR-RC-18</t>
  </si>
  <si>
    <t>Плита шамотно  ШВП - 350</t>
  </si>
  <si>
    <t>Заполнение зазоров в подине марки CAST-A80BC</t>
  </si>
  <si>
    <t>Кирпич Ш-91</t>
  </si>
  <si>
    <t>Одеяло огнеупорный FIBER BLANKET S</t>
  </si>
  <si>
    <t>масса пластичная Basaplast 50-410</t>
  </si>
  <si>
    <t>кг</t>
  </si>
  <si>
    <t xml:space="preserve">Изделия огнеупорные ДМ-20 </t>
  </si>
  <si>
    <t>ГРАФИТ СЕРЕБРИСТЫЙ</t>
  </si>
  <si>
    <t>Модули теплоизоляционные огнеупорные 
марки VibroBlock (1425), Тип «U». Размер 600х350х300мм</t>
  </si>
  <si>
    <t>Ковшевой стакан стальковша SSAL-94TSD</t>
  </si>
  <si>
    <t>Кирпич особосложный ШБ-9</t>
  </si>
  <si>
    <t>Стаканы для защити термопар  TPN-83</t>
  </si>
  <si>
    <t>Изделия высокоогнеупорные хромитопериклазовые ХП-1 №1</t>
  </si>
  <si>
    <t>Изделия ХКТ-30 Блок секторный с нижним окном</t>
  </si>
  <si>
    <t>НАБИВОЧНЫЙ МАТЕРИАЛ SILICIA MIX</t>
  </si>
  <si>
    <t>КГ</t>
  </si>
  <si>
    <t>Изделия ХКТ-60 Блок секторный</t>
  </si>
  <si>
    <t>Зеленый мертель GMOR</t>
  </si>
  <si>
    <t>Изделия огнеупорные ДМ-5</t>
  </si>
  <si>
    <t>Модули теплоизоляционные огнеупорные 
марки VibroBlock (1425). Тип «U». Размер 305х250х250мм.</t>
  </si>
  <si>
    <t>Картон огнеупорный квк-400 ( 500Х500Х40)</t>
  </si>
  <si>
    <t>Муллитокремнеземистая плита   марки МКРП-340 Размер 500х500х40 мм</t>
  </si>
  <si>
    <t>Ceralit Stik KI 96004</t>
  </si>
  <si>
    <t>Пролетная сифонная трубка ШС-32 № 69х150</t>
  </si>
  <si>
    <t>Пролетная сифонная трубка с боковым отверстием ШС-32 №75х150</t>
  </si>
  <si>
    <t>Масса RCAST- J72</t>
  </si>
  <si>
    <t>Огнеупорная изделия MTLP-90</t>
  </si>
  <si>
    <t>Изделия ХКТ-60 Блок выпускной</t>
  </si>
  <si>
    <t>ША-1 № П 9-2</t>
  </si>
  <si>
    <t>Кирпич подвесной П 5-2</t>
  </si>
  <si>
    <t>ТН</t>
  </si>
  <si>
    <t>Изделия ХС-МВУ Вставок с отверстием</t>
  </si>
  <si>
    <t>Муллитокремнеземистый рулонный материал марки МКРР-130</t>
  </si>
  <si>
    <t>ПРОКЛАДКА DURABLANKET</t>
  </si>
  <si>
    <t>РУЛОН</t>
  </si>
  <si>
    <t>Марганец концентрати</t>
  </si>
  <si>
    <t>МАРГАНЦЕВЫЙ КОНЦЕНТРАТ Mn (51%)</t>
  </si>
  <si>
    <t>Декапир (лист с/п ПТНП учун)</t>
  </si>
  <si>
    <t>Сталь х/к отожженный 0,6х1250 мм</t>
  </si>
  <si>
    <t>Сталь х/к отожженный 0,75х1250 мм</t>
  </si>
  <si>
    <t>Смола фенолоформальдегидная "Феникс 603"</t>
  </si>
  <si>
    <t>Смола фенолоформальдегидная марки "Феникс АГРО"</t>
  </si>
  <si>
    <t>Прокат цехлари учун валоклар</t>
  </si>
  <si>
    <t>Чугунные прокатные валки Ф370х600мм</t>
  </si>
  <si>
    <t>Чугунные прокатные валки Ф310х1000мм</t>
  </si>
  <si>
    <t>Чугунные прокатные валки Ф340х1000мм</t>
  </si>
  <si>
    <t>Чугунные прокатные валки Ф330х600мм</t>
  </si>
  <si>
    <t>Чугунные прокатные валки Ф340х600мм</t>
  </si>
  <si>
    <t>Прокатные валки чугунные 620х1000 НП-30-00-00 СШХН-47</t>
  </si>
  <si>
    <t>Валки прокатные чугунные 470х800 ПО-11861</t>
  </si>
  <si>
    <t>Валки прокатные чугунные  450х800 ПО-11861</t>
  </si>
  <si>
    <t>Валки прокатные стальные  630х1800  I-356098-01</t>
  </si>
  <si>
    <t>Валок в сборе с двумя кольцами из твердого сплава Т27 М</t>
  </si>
  <si>
    <t>Прокатные валки чугун 640х1000 ПО-9748-00</t>
  </si>
  <si>
    <t>Прокатные валки стальные 660х1800  1-356098</t>
  </si>
  <si>
    <t>Прокатные валки стальные 640х1000 1-379131(ПО-9748-00)</t>
  </si>
  <si>
    <t>Валок в сборе с двумя кольцами из твердого сплава Т31 М</t>
  </si>
  <si>
    <t>Валок в сборе с двумя кольцами из твердого сплава Т30 М</t>
  </si>
  <si>
    <t>Прокатные валки чугунные 640х1000 ПО-9746-00 СШХН-47</t>
  </si>
  <si>
    <t>Валки прокатные чугунные 345х500 ПО-11862-00</t>
  </si>
  <si>
    <t>Валки стальные 640х1000  ( 3,7)        ПО-9748,(9746)</t>
  </si>
  <si>
    <t>Валки прокатные чугунные 460х800 ПО-11861-03</t>
  </si>
  <si>
    <t>Валки прокатные чугунные 390х500 ПО-11862-05</t>
  </si>
  <si>
    <t>Валки прокатные чугунные 430х800 ПО-11861-00</t>
  </si>
  <si>
    <t>Валки прокатные чугунные 440х800 ПО-11861-01</t>
  </si>
  <si>
    <t>Валки прокатные чугунные 360х500 ПО-11862-02</t>
  </si>
  <si>
    <t>Валки прокатные чугунные 370х500 ПО-11862-03</t>
  </si>
  <si>
    <t>ВАЛКИ ЧУГУННЫЕ Л 420 L 1350</t>
  </si>
  <si>
    <t>Прокатные валки 330х500 ПО-11862-00</t>
  </si>
  <si>
    <t>Валки прокатные чугунные 480х800 ПО-11861-50</t>
  </si>
  <si>
    <t>Валки прокатные чугунные 380х500 ПО-11862</t>
  </si>
  <si>
    <t>ВАЛКИ ЧУГУН.320*100 ПЧ-186</t>
  </si>
  <si>
    <t>Валки прокатные чугунные 335х500 ПО-11863-00</t>
  </si>
  <si>
    <t>Фритта</t>
  </si>
  <si>
    <t>Фритта покровная ФПвОС-140</t>
  </si>
  <si>
    <t>Фритта покровная ФПвБС-400</t>
  </si>
  <si>
    <t>Фритта грунтовая ГД-4265</t>
  </si>
  <si>
    <t>Фритта грунтовая ФГТ1С-3262</t>
  </si>
  <si>
    <t>Фритта грунтовая ФГТ1С-52015</t>
  </si>
  <si>
    <t>Фритта грунтовая ФГП2С-3211</t>
  </si>
  <si>
    <t>Фритта грунтовая ФГТ2С-3313</t>
  </si>
  <si>
    <t>Фритта бортовая ФПбС-1020</t>
  </si>
  <si>
    <t>Фритта покровная ФПвОЯС-200</t>
  </si>
  <si>
    <t>ФРИТТА ЭМАЛЬ ЭСП -210</t>
  </si>
  <si>
    <t>F1810 Черная эмалевая фритта</t>
  </si>
  <si>
    <t>Шпат плавиковый</t>
  </si>
  <si>
    <t>Плавиковый шпат ФК-75</t>
  </si>
  <si>
    <t>Плавикошпатовый концентрат ФФ-92</t>
  </si>
  <si>
    <t xml:space="preserve">Темир йўл рельслари КР-50, КР-70, КР-100, КР-120, Р-18, Р-24 </t>
  </si>
  <si>
    <t>Рельсы КР-70</t>
  </si>
  <si>
    <t>Рельс КР 100</t>
  </si>
  <si>
    <t>Рельс КР 80</t>
  </si>
  <si>
    <t>Рельсы  Р - 18</t>
  </si>
  <si>
    <t>Рельсы КР-120</t>
  </si>
  <si>
    <t>Рельс ( поворот)согласно чертежа</t>
  </si>
  <si>
    <t>Рельсы Р-24</t>
  </si>
  <si>
    <t>Ностандарт эҳтиёт қисмлар</t>
  </si>
  <si>
    <t xml:space="preserve">Свод водоохлаждаемый печи ДСП-100 </t>
  </si>
  <si>
    <t>Ковш сталеразливочный КС-130 ЕДПК 1882.00.00.000</t>
  </si>
  <si>
    <t>Свод водоохлаждаемый ЕДПК 1344.00.00.000</t>
  </si>
  <si>
    <t>Шарнирный шпиндель в сборе  чер.№КБ 004-000-000СБ</t>
  </si>
  <si>
    <t>Гильза медная для кристаллизатора  250х320х1000</t>
  </si>
  <si>
    <t xml:space="preserve">Зубчатая втулка СП-1087-01 исп 2.2 поковка </t>
  </si>
  <si>
    <t xml:space="preserve">Зубчатая втулка СП-1087-01 исп 1.3 поковка </t>
  </si>
  <si>
    <t>Вал Ф 350 е 2042</t>
  </si>
  <si>
    <t xml:space="preserve">Зубчатая втулка СП-1087-01 исп 1.2 поковка </t>
  </si>
  <si>
    <t>Твердосплавный ролик вводной коробки КБ-19.5692 -46х26х20 мм (864514)</t>
  </si>
  <si>
    <t>Твердосплавный ролик вводной коробки КБ-19.5692 -46х26х20 мм (864526)</t>
  </si>
  <si>
    <t>Твердосплавный ролик вводной коробки КБ-19.5692 -46х26х20 мм (864512)</t>
  </si>
  <si>
    <t>Твердосплавный ролик вводной коробки КБ-19.5692 -46х26х20 мм (864522)</t>
  </si>
  <si>
    <t>Твердосплавный ролик вводной коробки КБ-19.5692 -46х26х20 мм (864516)</t>
  </si>
  <si>
    <t>Твердосплавный ролик вводной коробки КБ-19.5692 -46х26х20 мм (864520)</t>
  </si>
  <si>
    <t>Твердосплавный ролик вводной коробки КБ-19.5692 -46х26х20 мм (864518)</t>
  </si>
  <si>
    <t>Твердосплавный ролик вводной коробки КБ-19.5692 -46х26х20 мм (864524)</t>
  </si>
  <si>
    <t>Заготовка на зубч колесо ниж выходного вала 5689.99-000-002</t>
  </si>
  <si>
    <t>Твердосплавный ролик вводной коробки КБ-19.5692 -56х35х35,01 мм (864496)</t>
  </si>
  <si>
    <t>Твердосплавный ролик вводной коробки КБ-19.5692 -56х35х35,01 мм (864504)</t>
  </si>
  <si>
    <t>Твердосплавный ролик вводной коробки КБ-19.5692 -56х35х35,01 мм (864506)</t>
  </si>
  <si>
    <t>Твердосплавный ролик вводной коробки КБ-19.5692 -56х35х35,01 мм (864510)</t>
  </si>
  <si>
    <t>Твердосплавный ролик вводной коробки КБ-19.5692 -56х35х35,01 мм (864500)</t>
  </si>
  <si>
    <t>Твердосплавный ролик вводной коробки КБ-19.5692 -56х35х35,01 мм (864508)</t>
  </si>
  <si>
    <t>Твердосплавный ролик вводной коробки КБ-19.5692 -56х35х35,01 мм (864502)</t>
  </si>
  <si>
    <t>Твердосплавный ролик вводной коробки КБ-19.5692 -56х35х35,01 мм (854423)</t>
  </si>
  <si>
    <t>Твердосплавный ролик вводной коробки КБ-19.5692 -56х35х35,01 мм (864494)</t>
  </si>
  <si>
    <t>Твердосплавный ролик вводной коробки КБ-19.5692 -56х35х35,01 мм (864498)</t>
  </si>
  <si>
    <t>Ролик твердосплавный для нанесения профиля ВР-1 для проволоки Д-5 мм</t>
  </si>
  <si>
    <t>Ролик твердосплавный для нанесения профиля ВР-1 для проволоки Д-4 мм</t>
  </si>
  <si>
    <t>Кимёвий реагентлар ва гидравлик мойлар</t>
  </si>
  <si>
    <t>Бактерицид ATREN-BIO 4903</t>
  </si>
  <si>
    <t>Бактерицид для водооборотных систем 4903</t>
  </si>
  <si>
    <t>Ингибитор коррозии WS-2906A</t>
  </si>
  <si>
    <t>Бактерицид для водооборотных систем 4907</t>
  </si>
  <si>
    <t>Ингибитор солеотложений для водооборотных систем H-3901-A</t>
  </si>
  <si>
    <t>Ингибитор коррозии для водооборотных систем "SCIMOL" марки WS-2921</t>
  </si>
  <si>
    <t>Инвестицион фаолият доирасида</t>
  </si>
  <si>
    <t>Инвестицион лойиҳалар доирасида</t>
  </si>
  <si>
    <t>Ширин – Заводская станциялари орасида 7.0 км узунликдаги янги темир йўл линиясини лойиҳалаш, қуриш ва ишга тушириш</t>
  </si>
  <si>
    <t>Комбинатнинг ички темир йўл инфратузилмасини (поездларни қабул қилиш ва юбориш) қайта қуриш</t>
  </si>
  <si>
    <t>Қуюв прокат комплекси лойиҳаси доирасида вагонларни юкдан бўшатиш тизимини лойиҳалаш, қуриш ва ўрнатиш</t>
  </si>
  <si>
    <t>Жами импорт</t>
  </si>
  <si>
    <t>"Ўзметкомбинат" АЖ да 2023 йил 1-чоракда товарларнинг (ишларнинг, хизматларнинг)                                                                                                                  импорт харид-режаси</t>
  </si>
  <si>
    <t>Давлат буюртмачисининг номи:</t>
  </si>
  <si>
    <t>"Ўзметкомбинат" АЖ</t>
  </si>
  <si>
    <t>Манзили:</t>
  </si>
  <si>
    <t>Тошкент вилояти Бекобод шаҳар Сирдарё кўчаси 1 уй</t>
  </si>
  <si>
    <t>Харид предметини молиялаштириш манбалари:</t>
  </si>
  <si>
    <t>Ўз маблағларидан</t>
  </si>
  <si>
    <t>Товарларни (ишларни, хизматларни) етказиб бериш манзили:</t>
  </si>
  <si>
    <t>2023 йил 
1-чорак режаси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</si>
</sst>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"/>
    <numFmt numFmtId="166" formatCode="_-* #,##0.0\ _₽_-;\-* #,##0.0\ _₽_-;_-* &quot;-&quot;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left" vertical="center" wrapText="1" indent="2"/>
      <protection/>
    </xf>
    <xf numFmtId="0" fontId="47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3" fontId="3" fillId="33" borderId="10" xfId="53" applyNumberFormat="1" applyFont="1" applyFill="1" applyBorder="1" applyAlignment="1">
      <alignment vertical="center"/>
      <protection/>
    </xf>
    <xf numFmtId="0" fontId="2" fillId="33" borderId="0" xfId="53" applyFont="1" applyFill="1">
      <alignment/>
      <protection/>
    </xf>
    <xf numFmtId="4" fontId="48" fillId="33" borderId="0" xfId="53" applyNumberFormat="1" applyFont="1" applyFill="1">
      <alignment/>
      <protection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Fill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left" vertical="center"/>
      <protection/>
    </xf>
    <xf numFmtId="3" fontId="6" fillId="33" borderId="10" xfId="53" applyNumberFormat="1" applyFont="1" applyFill="1" applyBorder="1" applyAlignment="1">
      <alignment horizontal="right" vertical="center"/>
      <protection/>
    </xf>
    <xf numFmtId="164" fontId="6" fillId="33" borderId="10" xfId="53" applyNumberFormat="1" applyFont="1" applyFill="1" applyBorder="1" applyAlignment="1">
      <alignment horizontal="center" vertical="center"/>
      <protection/>
    </xf>
    <xf numFmtId="0" fontId="2" fillId="33" borderId="0" xfId="53" applyFill="1" applyAlignment="1">
      <alignment vertical="center"/>
      <protection/>
    </xf>
    <xf numFmtId="165" fontId="6" fillId="33" borderId="10" xfId="53" applyNumberFormat="1" applyFont="1" applyFill="1" applyBorder="1" applyAlignment="1">
      <alignment horizontal="right" vertical="center"/>
      <protection/>
    </xf>
    <xf numFmtId="0" fontId="7" fillId="33" borderId="0" xfId="53" applyFont="1" applyFill="1" applyAlignment="1">
      <alignment vertical="center"/>
      <protection/>
    </xf>
    <xf numFmtId="0" fontId="3" fillId="33" borderId="10" xfId="53" applyFont="1" applyFill="1" applyBorder="1" applyAlignment="1">
      <alignment horizontal="left" vertical="center" indent="2"/>
      <protection/>
    </xf>
    <xf numFmtId="165" fontId="3" fillId="33" borderId="10" xfId="53" applyNumberFormat="1" applyFont="1" applyFill="1" applyBorder="1" applyAlignment="1">
      <alignment horizontal="right" vertical="center"/>
      <protection/>
    </xf>
    <xf numFmtId="3" fontId="3" fillId="33" borderId="10" xfId="53" applyNumberFormat="1" applyFont="1" applyFill="1" applyBorder="1" applyAlignment="1">
      <alignment horizontal="right" vertical="center"/>
      <protection/>
    </xf>
    <xf numFmtId="3" fontId="3" fillId="33" borderId="0" xfId="53" applyNumberFormat="1" applyFont="1" applyFill="1" applyBorder="1" applyAlignment="1">
      <alignment vertical="center"/>
      <protection/>
    </xf>
    <xf numFmtId="0" fontId="2" fillId="33" borderId="0" xfId="53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165" fontId="6" fillId="33" borderId="10" xfId="53" applyNumberFormat="1" applyFont="1" applyFill="1" applyBorder="1" applyAlignment="1">
      <alignment vertical="center"/>
      <protection/>
    </xf>
    <xf numFmtId="3" fontId="6" fillId="33" borderId="10" xfId="53" applyNumberFormat="1" applyFont="1" applyFill="1" applyBorder="1" applyAlignment="1">
      <alignment vertical="center"/>
      <protection/>
    </xf>
    <xf numFmtId="0" fontId="8" fillId="33" borderId="0" xfId="53" applyFont="1" applyFill="1" applyAlignment="1">
      <alignment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165" fontId="6" fillId="33" borderId="10" xfId="53" applyNumberFormat="1" applyFont="1" applyFill="1" applyBorder="1" applyAlignment="1">
      <alignment horizontal="center" vertical="center"/>
      <protection/>
    </xf>
    <xf numFmtId="165" fontId="3" fillId="33" borderId="10" xfId="53" applyNumberFormat="1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vertical="center"/>
      <protection/>
    </xf>
    <xf numFmtId="0" fontId="2" fillId="33" borderId="0" xfId="53" applyFont="1" applyFill="1" applyAlignment="1">
      <alignment vertical="center"/>
      <protection/>
    </xf>
    <xf numFmtId="0" fontId="49" fillId="33" borderId="10" xfId="53" applyFont="1" applyFill="1" applyBorder="1" applyAlignment="1">
      <alignment horizontal="center" vertical="center"/>
      <protection/>
    </xf>
    <xf numFmtId="166" fontId="6" fillId="33" borderId="10" xfId="53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 wrapText="1" indent="2"/>
      <protection/>
    </xf>
    <xf numFmtId="3" fontId="3" fillId="33" borderId="10" xfId="53" applyNumberFormat="1" applyFont="1" applyFill="1" applyBorder="1" applyAlignment="1">
      <alignment horizontal="center" vertical="center"/>
      <protection/>
    </xf>
    <xf numFmtId="4" fontId="2" fillId="33" borderId="0" xfId="53" applyNumberFormat="1" applyFill="1">
      <alignment/>
      <protection/>
    </xf>
    <xf numFmtId="3" fontId="6" fillId="33" borderId="0" xfId="53" applyNumberFormat="1" applyFont="1" applyFill="1" applyBorder="1" applyAlignment="1">
      <alignment horizontal="right" vertical="center"/>
      <protection/>
    </xf>
    <xf numFmtId="0" fontId="2" fillId="33" borderId="0" xfId="53" applyFill="1" applyBorder="1">
      <alignment/>
      <protection/>
    </xf>
    <xf numFmtId="3" fontId="6" fillId="33" borderId="10" xfId="53" applyNumberFormat="1" applyFont="1" applyFill="1" applyBorder="1" applyAlignment="1">
      <alignment horizontal="center" vertical="center"/>
      <protection/>
    </xf>
    <xf numFmtId="3" fontId="2" fillId="33" borderId="0" xfId="53" applyNumberFormat="1" applyFill="1" applyAlignment="1">
      <alignment horizontal="center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5" fillId="33" borderId="14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0" fillId="33" borderId="14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7;&#1082;&#1072;&#1083;&#1072;&#1088;\&#1055;&#1055;-5171\&#1061;&#1072;&#1088;&#1080;&#1076;%20&#1088;&#1077;&#1078;&#1072;&#1089;&#1080;\2023%20&#1081;&#1080;&#1083;\&#1041;&#1102;&#1076;&#1078;&#1077;&#1090;%202023%2020.12.22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178\Downloads\&#1055;&#1083;&#1072;&#1085;%20&#1079;&#1072;&#1082;&#1091;&#1087;&#1072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умовой"/>
      <sheetName val="Импорт сум"/>
      <sheetName val="Свод"/>
      <sheetName val="TDSheet"/>
      <sheetName val="Мет сырье"/>
      <sheetName val="ТЭР"/>
      <sheetName val="Технол материал"/>
      <sheetName val="Мет изделия и стройматериал"/>
      <sheetName val="ГСМ и РТИ"/>
      <sheetName val="Инструменты и Непроизв мат"/>
      <sheetName val="КиПиА и РЭН"/>
      <sheetName val="Услуги"/>
      <sheetName val="Обновление автопарка"/>
      <sheetName val="Обновление мет оборуд"/>
      <sheetName val="Инвест проект"/>
    </sheetNames>
    <sheetDataSet>
      <sheetData sheetId="2">
        <row r="12">
          <cell r="P12">
            <v>11500</v>
          </cell>
          <cell r="Q12">
            <v>11500</v>
          </cell>
          <cell r="R12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ЭР"/>
      <sheetName val="Металл.сырье"/>
      <sheetName val="Технолог матер"/>
      <sheetName val="Мет.изделия и стройматериалы"/>
      <sheetName val="ГСМ И РТИ"/>
      <sheetName val="Непроизводственный МТР"/>
      <sheetName val="Кипиа и РЭН"/>
      <sheetName val="ВЧМ"/>
      <sheetName val="Логистика"/>
      <sheetName val="ITи связь"/>
      <sheetName val="сгэ"/>
      <sheetName val="ОТБ"/>
      <sheetName val="сгм"/>
      <sheetName val="Горный комп"/>
      <sheetName val="ЖД"/>
      <sheetName val="АТЦ"/>
      <sheetName val="охрана"/>
      <sheetName val="фин отдел"/>
      <sheetName val="экология"/>
      <sheetName val="Учеб центр"/>
      <sheetName val="маркетниг"/>
      <sheetName val="АХО"/>
      <sheetName val="Соц отд"/>
      <sheetName val="ОЧС"/>
      <sheetName val="УККисС"/>
      <sheetName val="Инв (проекты)"/>
      <sheetName val="Инв (обн+модерн)"/>
      <sheetName val="Инв (обн автопарк)"/>
      <sheetName val="Обновле парка"/>
      <sheetName val="Строител мат"/>
    </sheetNames>
    <sheetDataSet>
      <sheetData sheetId="4">
        <row r="32">
          <cell r="D32" t="str">
            <v>тн</v>
          </cell>
        </row>
        <row r="35">
          <cell r="D35" t="str">
            <v>тн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3"/>
  <sheetViews>
    <sheetView tabSelected="1" zoomScalePageLayoutView="0" workbookViewId="0" topLeftCell="A199">
      <selection activeCell="M14" sqref="M14"/>
    </sheetView>
  </sheetViews>
  <sheetFormatPr defaultColWidth="81.00390625" defaultRowHeight="15" outlineLevelCol="1"/>
  <cols>
    <col min="1" max="1" width="81.00390625" style="8" customWidth="1"/>
    <col min="2" max="2" width="20.140625" style="9" hidden="1" customWidth="1" outlineLevel="1"/>
    <col min="3" max="3" width="15.28125" style="8" customWidth="1" collapsed="1"/>
    <col min="4" max="4" width="18.00390625" style="8" customWidth="1"/>
    <col min="5" max="5" width="16.140625" style="42" customWidth="1"/>
    <col min="6" max="6" width="24.8515625" style="8" customWidth="1"/>
    <col min="7" max="7" width="5.7109375" style="8" hidden="1" customWidth="1"/>
    <col min="8" max="8" width="25.00390625" style="8" hidden="1" customWidth="1"/>
    <col min="9" max="9" width="24.421875" style="7" customWidth="1"/>
    <col min="10" max="249" width="9.140625" style="7" customWidth="1"/>
    <col min="250" max="16384" width="81.00390625" style="7" customWidth="1"/>
  </cols>
  <sheetData>
    <row r="2" spans="1:8" ht="29.25" customHeight="1">
      <c r="A2" s="52" t="s">
        <v>211</v>
      </c>
      <c r="B2" s="52"/>
      <c r="C2" s="52"/>
      <c r="D2" s="52"/>
      <c r="E2" s="52"/>
      <c r="F2" s="52"/>
      <c r="G2" s="5" t="s">
        <v>0</v>
      </c>
      <c r="H2" s="6">
        <f>долл</f>
        <v>11500</v>
      </c>
    </row>
    <row r="3" spans="1:8" ht="17.25" customHeight="1">
      <c r="A3" s="52"/>
      <c r="B3" s="52"/>
      <c r="C3" s="52"/>
      <c r="D3" s="52"/>
      <c r="E3" s="52"/>
      <c r="F3" s="52"/>
      <c r="G3" s="5" t="s">
        <v>1</v>
      </c>
      <c r="H3" s="6">
        <f>евро</f>
        <v>11500</v>
      </c>
    </row>
    <row r="4" spans="7:8" ht="15">
      <c r="G4" s="5" t="s">
        <v>2</v>
      </c>
      <c r="H4" s="6">
        <f>руб</f>
        <v>195</v>
      </c>
    </row>
    <row r="5" spans="1:8" ht="15.75">
      <c r="A5" s="44" t="s">
        <v>212</v>
      </c>
      <c r="B5" s="45"/>
      <c r="C5" s="53" t="s">
        <v>213</v>
      </c>
      <c r="D5" s="53"/>
      <c r="E5" s="53"/>
      <c r="F5" s="53"/>
      <c r="G5" s="5"/>
      <c r="H5" s="6"/>
    </row>
    <row r="6" spans="1:8" ht="15.75">
      <c r="A6" s="44" t="s">
        <v>214</v>
      </c>
      <c r="B6" s="44"/>
      <c r="C6" s="53" t="s">
        <v>215</v>
      </c>
      <c r="D6" s="53"/>
      <c r="E6" s="53"/>
      <c r="F6" s="53"/>
      <c r="G6" s="5"/>
      <c r="H6" s="6"/>
    </row>
    <row r="7" spans="1:8" ht="15.75">
      <c r="A7" s="44" t="s">
        <v>216</v>
      </c>
      <c r="B7" s="44"/>
      <c r="C7" s="53" t="s">
        <v>217</v>
      </c>
      <c r="D7" s="53"/>
      <c r="E7" s="53"/>
      <c r="F7" s="53"/>
      <c r="G7" s="5"/>
      <c r="H7" s="6"/>
    </row>
    <row r="8" spans="1:8" ht="15.75">
      <c r="A8" s="44" t="s">
        <v>218</v>
      </c>
      <c r="B8" s="44"/>
      <c r="C8" s="53" t="s">
        <v>215</v>
      </c>
      <c r="D8" s="53"/>
      <c r="E8" s="53"/>
      <c r="F8" s="53"/>
      <c r="G8" s="5"/>
      <c r="H8" s="6"/>
    </row>
    <row r="9" spans="7:8" ht="15">
      <c r="G9" s="5"/>
      <c r="H9" s="6"/>
    </row>
    <row r="10" spans="1:6" ht="42" customHeight="1">
      <c r="A10" s="46" t="s">
        <v>3</v>
      </c>
      <c r="B10" s="47" t="s">
        <v>4</v>
      </c>
      <c r="C10" s="49" t="s">
        <v>5</v>
      </c>
      <c r="D10" s="51" t="s">
        <v>219</v>
      </c>
      <c r="E10" s="51"/>
      <c r="F10" s="51"/>
    </row>
    <row r="11" spans="1:6" ht="37.5">
      <c r="A11" s="46"/>
      <c r="B11" s="48"/>
      <c r="C11" s="50"/>
      <c r="D11" s="10" t="s">
        <v>6</v>
      </c>
      <c r="E11" s="43" t="s">
        <v>7</v>
      </c>
      <c r="F11" s="10" t="s">
        <v>8</v>
      </c>
    </row>
    <row r="12" spans="1:8" ht="18">
      <c r="A12" s="11" t="s">
        <v>9</v>
      </c>
      <c r="B12" s="12"/>
      <c r="C12" s="11"/>
      <c r="D12" s="15"/>
      <c r="E12" s="41"/>
      <c r="F12" s="14">
        <v>38036291.53125978</v>
      </c>
      <c r="G12" s="16"/>
      <c r="H12" s="14"/>
    </row>
    <row r="13" spans="1:8" ht="18">
      <c r="A13" s="11" t="s">
        <v>10</v>
      </c>
      <c r="B13" s="12"/>
      <c r="C13" s="11"/>
      <c r="D13" s="17">
        <v>47500</v>
      </c>
      <c r="E13" s="41"/>
      <c r="F13" s="14">
        <v>23465000</v>
      </c>
      <c r="G13" s="18"/>
      <c r="H13" s="18"/>
    </row>
    <row r="14" spans="1:9" ht="18" customHeight="1">
      <c r="A14" s="19" t="s">
        <v>11</v>
      </c>
      <c r="B14" s="3"/>
      <c r="C14" s="3" t="s">
        <v>12</v>
      </c>
      <c r="D14" s="20">
        <v>35000</v>
      </c>
      <c r="E14" s="37">
        <f>F14/D14</f>
        <v>524</v>
      </c>
      <c r="F14" s="4">
        <v>18340000</v>
      </c>
      <c r="G14" s="16"/>
      <c r="H14" s="22"/>
      <c r="I14" s="22"/>
    </row>
    <row r="15" spans="1:9" ht="18">
      <c r="A15" s="19" t="s">
        <v>13</v>
      </c>
      <c r="B15" s="3"/>
      <c r="C15" s="3" t="s">
        <v>12</v>
      </c>
      <c r="D15" s="20">
        <v>12500</v>
      </c>
      <c r="E15" s="37">
        <f>F15/D15</f>
        <v>410</v>
      </c>
      <c r="F15" s="4">
        <v>5125000</v>
      </c>
      <c r="G15" s="16"/>
      <c r="H15" s="22"/>
      <c r="I15" s="22"/>
    </row>
    <row r="16" spans="1:9" ht="18">
      <c r="A16" s="11" t="s">
        <v>14</v>
      </c>
      <c r="B16" s="12"/>
      <c r="C16" s="12"/>
      <c r="D16" s="17">
        <v>22000</v>
      </c>
      <c r="E16" s="37"/>
      <c r="F16" s="14">
        <v>5070000</v>
      </c>
      <c r="G16" s="16"/>
      <c r="H16" s="23"/>
      <c r="I16" s="24"/>
    </row>
    <row r="17" spans="1:9" ht="18">
      <c r="A17" s="19" t="s">
        <v>15</v>
      </c>
      <c r="B17" s="3">
        <v>2704001900</v>
      </c>
      <c r="C17" s="3" t="s">
        <v>12</v>
      </c>
      <c r="D17" s="20">
        <v>16500</v>
      </c>
      <c r="E17" s="37"/>
      <c r="F17" s="4">
        <v>3630000</v>
      </c>
      <c r="G17" s="16"/>
      <c r="H17" s="22"/>
      <c r="I17" s="22"/>
    </row>
    <row r="18" spans="1:9" ht="36">
      <c r="A18" s="19" t="s">
        <v>16</v>
      </c>
      <c r="B18" s="25" t="s">
        <v>17</v>
      </c>
      <c r="C18" s="3" t="s">
        <v>12</v>
      </c>
      <c r="D18" s="20">
        <v>2500</v>
      </c>
      <c r="E18" s="37">
        <f>F18/D18</f>
        <v>288</v>
      </c>
      <c r="F18" s="4">
        <v>720000</v>
      </c>
      <c r="G18" s="16"/>
      <c r="H18" s="22"/>
      <c r="I18" s="22"/>
    </row>
    <row r="19" spans="1:9" ht="18">
      <c r="A19" s="19" t="s">
        <v>18</v>
      </c>
      <c r="B19" s="25"/>
      <c r="C19" s="3"/>
      <c r="D19" s="20">
        <v>2500</v>
      </c>
      <c r="E19" s="37">
        <f>F19/D19</f>
        <v>288</v>
      </c>
      <c r="F19" s="4">
        <v>720000</v>
      </c>
      <c r="G19" s="16"/>
      <c r="H19" s="22"/>
      <c r="I19" s="22"/>
    </row>
    <row r="20" spans="1:9" ht="18">
      <c r="A20" s="11" t="s">
        <v>19</v>
      </c>
      <c r="B20" s="12"/>
      <c r="C20" s="12"/>
      <c r="D20" s="17">
        <v>30</v>
      </c>
      <c r="E20" s="41"/>
      <c r="F20" s="14">
        <v>119200</v>
      </c>
      <c r="G20" s="16"/>
      <c r="H20" s="23"/>
      <c r="I20" s="24"/>
    </row>
    <row r="21" spans="1:9" ht="18" customHeight="1">
      <c r="A21" s="19" t="s">
        <v>20</v>
      </c>
      <c r="B21" s="3"/>
      <c r="C21" s="3" t="s">
        <v>12</v>
      </c>
      <c r="D21" s="20">
        <v>20</v>
      </c>
      <c r="E21" s="37">
        <f>F21/D21</f>
        <v>3300</v>
      </c>
      <c r="F21" s="4">
        <v>66000</v>
      </c>
      <c r="G21" s="16"/>
      <c r="H21" s="22"/>
      <c r="I21" s="22"/>
    </row>
    <row r="22" spans="1:9" ht="18">
      <c r="A22" s="19" t="s">
        <v>21</v>
      </c>
      <c r="B22" s="3"/>
      <c r="C22" s="3" t="s">
        <v>12</v>
      </c>
      <c r="D22" s="20">
        <v>5</v>
      </c>
      <c r="E22" s="37">
        <f>F22/D22</f>
        <v>4000</v>
      </c>
      <c r="F22" s="4">
        <v>20000</v>
      </c>
      <c r="G22" s="16"/>
      <c r="H22" s="22"/>
      <c r="I22" s="22"/>
    </row>
    <row r="23" spans="1:9" ht="18">
      <c r="A23" s="19" t="s">
        <v>22</v>
      </c>
      <c r="B23" s="3"/>
      <c r="C23" s="3" t="s">
        <v>12</v>
      </c>
      <c r="D23" s="20">
        <v>5</v>
      </c>
      <c r="E23" s="37">
        <f>F23/D23</f>
        <v>3500</v>
      </c>
      <c r="F23" s="4">
        <v>17500</v>
      </c>
      <c r="G23" s="16"/>
      <c r="H23" s="22"/>
      <c r="I23" s="22"/>
    </row>
    <row r="24" spans="1:9" ht="18">
      <c r="A24" s="19" t="s">
        <v>20</v>
      </c>
      <c r="B24" s="3"/>
      <c r="C24" s="3" t="s">
        <v>12</v>
      </c>
      <c r="D24" s="20">
        <v>4</v>
      </c>
      <c r="E24" s="37">
        <f>F24/D24</f>
        <v>3300</v>
      </c>
      <c r="F24" s="4">
        <v>13200</v>
      </c>
      <c r="G24" s="16"/>
      <c r="H24" s="22"/>
      <c r="I24" s="22"/>
    </row>
    <row r="25" spans="1:9" ht="18">
      <c r="A25" s="19" t="s">
        <v>23</v>
      </c>
      <c r="B25" s="3"/>
      <c r="C25" s="3" t="s">
        <v>12</v>
      </c>
      <c r="D25" s="20">
        <v>0.5</v>
      </c>
      <c r="E25" s="37">
        <f>F25/D25</f>
        <v>5000</v>
      </c>
      <c r="F25" s="4">
        <v>2500</v>
      </c>
      <c r="G25" s="16"/>
      <c r="H25" s="22"/>
      <c r="I25" s="22"/>
    </row>
    <row r="26" spans="1:9" ht="18">
      <c r="A26" s="11" t="s">
        <v>24</v>
      </c>
      <c r="B26" s="12"/>
      <c r="C26" s="12"/>
      <c r="D26" s="26">
        <v>191</v>
      </c>
      <c r="E26" s="41"/>
      <c r="F26" s="27">
        <v>847600</v>
      </c>
      <c r="G26" s="16"/>
      <c r="H26" s="23"/>
      <c r="I26" s="24"/>
    </row>
    <row r="27" spans="1:9" ht="18" customHeight="1">
      <c r="A27" s="19" t="s">
        <v>25</v>
      </c>
      <c r="B27" s="3">
        <v>8545110080</v>
      </c>
      <c r="C27" s="3" t="s">
        <v>12</v>
      </c>
      <c r="D27" s="20">
        <v>25</v>
      </c>
      <c r="E27" s="37">
        <f aca="true" t="shared" si="0" ref="E27:E32">F27/D27</f>
        <v>4000</v>
      </c>
      <c r="F27" s="4">
        <v>100000</v>
      </c>
      <c r="G27" s="16"/>
      <c r="H27" s="22"/>
      <c r="I27" s="22"/>
    </row>
    <row r="28" spans="1:9" ht="18">
      <c r="A28" s="19" t="s">
        <v>26</v>
      </c>
      <c r="B28" s="3">
        <v>8545110020</v>
      </c>
      <c r="C28" s="3" t="s">
        <v>12</v>
      </c>
      <c r="D28" s="20">
        <v>120</v>
      </c>
      <c r="E28" s="37">
        <f t="shared" si="0"/>
        <v>4500</v>
      </c>
      <c r="F28" s="4">
        <v>540000</v>
      </c>
      <c r="G28" s="16"/>
      <c r="H28" s="22"/>
      <c r="I28" s="22"/>
    </row>
    <row r="29" spans="1:9" ht="18">
      <c r="A29" s="19" t="s">
        <v>27</v>
      </c>
      <c r="B29" s="3">
        <v>8545110080</v>
      </c>
      <c r="C29" s="3" t="s">
        <v>12</v>
      </c>
      <c r="D29" s="20">
        <v>40</v>
      </c>
      <c r="E29" s="37">
        <f t="shared" si="0"/>
        <v>4000</v>
      </c>
      <c r="F29" s="4">
        <v>160000</v>
      </c>
      <c r="G29" s="16"/>
      <c r="H29" s="22"/>
      <c r="I29" s="22"/>
    </row>
    <row r="30" spans="1:9" ht="18">
      <c r="A30" s="19" t="s">
        <v>28</v>
      </c>
      <c r="B30" s="3"/>
      <c r="C30" s="3" t="s">
        <v>12</v>
      </c>
      <c r="D30" s="20">
        <v>6</v>
      </c>
      <c r="E30" s="37">
        <f t="shared" si="0"/>
        <v>5850</v>
      </c>
      <c r="F30" s="4">
        <v>35100</v>
      </c>
      <c r="G30" s="16"/>
      <c r="H30" s="22"/>
      <c r="I30" s="22"/>
    </row>
    <row r="31" spans="1:9" ht="18">
      <c r="A31" s="19" t="s">
        <v>29</v>
      </c>
      <c r="B31" s="3">
        <v>6903100000</v>
      </c>
      <c r="C31" s="3" t="s">
        <v>30</v>
      </c>
      <c r="D31" s="20">
        <v>25</v>
      </c>
      <c r="E31" s="37">
        <f t="shared" si="0"/>
        <v>500</v>
      </c>
      <c r="F31" s="4">
        <v>12500</v>
      </c>
      <c r="G31" s="16"/>
      <c r="H31" s="22"/>
      <c r="I31" s="22"/>
    </row>
    <row r="32" spans="1:9" ht="18">
      <c r="A32" s="11" t="s">
        <v>31</v>
      </c>
      <c r="B32" s="12">
        <v>3801300000</v>
      </c>
      <c r="C32" s="12" t="s">
        <v>12</v>
      </c>
      <c r="D32" s="17">
        <v>469</v>
      </c>
      <c r="E32" s="41">
        <f t="shared" si="0"/>
        <v>1080</v>
      </c>
      <c r="F32" s="27">
        <v>506520</v>
      </c>
      <c r="G32" s="16"/>
      <c r="H32" s="22"/>
      <c r="I32" s="22"/>
    </row>
    <row r="33" spans="1:9" ht="18">
      <c r="A33" s="11" t="s">
        <v>32</v>
      </c>
      <c r="B33" s="12"/>
      <c r="C33" s="12"/>
      <c r="D33" s="27">
        <v>2079.42</v>
      </c>
      <c r="E33" s="41"/>
      <c r="F33" s="27">
        <v>2153424.25</v>
      </c>
      <c r="G33" s="16"/>
      <c r="H33" s="23"/>
      <c r="I33" s="24"/>
    </row>
    <row r="34" spans="1:9" ht="18">
      <c r="A34" s="19" t="s">
        <v>33</v>
      </c>
      <c r="B34" s="3">
        <v>3816000000</v>
      </c>
      <c r="C34" s="3" t="s">
        <v>12</v>
      </c>
      <c r="D34" s="20">
        <v>225</v>
      </c>
      <c r="E34" s="37">
        <f aca="true" t="shared" si="1" ref="E34:E97">F34/D34</f>
        <v>1300</v>
      </c>
      <c r="F34" s="4">
        <v>292500</v>
      </c>
      <c r="G34" s="16"/>
      <c r="H34" s="22"/>
      <c r="I34" s="22"/>
    </row>
    <row r="35" spans="1:9" ht="18">
      <c r="A35" s="1" t="s">
        <v>34</v>
      </c>
      <c r="B35" s="3"/>
      <c r="C35" s="3" t="s">
        <v>12</v>
      </c>
      <c r="D35" s="20">
        <v>150</v>
      </c>
      <c r="E35" s="37">
        <f t="shared" si="1"/>
        <v>1820</v>
      </c>
      <c r="F35" s="4">
        <v>273000</v>
      </c>
      <c r="G35" s="16"/>
      <c r="H35" s="22"/>
      <c r="I35" s="22"/>
    </row>
    <row r="36" spans="1:9" ht="18">
      <c r="A36" s="19" t="s">
        <v>35</v>
      </c>
      <c r="B36" s="3">
        <v>3816000000</v>
      </c>
      <c r="C36" s="3" t="s">
        <v>12</v>
      </c>
      <c r="D36" s="20">
        <v>195</v>
      </c>
      <c r="E36" s="37">
        <f t="shared" si="1"/>
        <v>1400</v>
      </c>
      <c r="F36" s="4">
        <v>273000</v>
      </c>
      <c r="G36" s="16"/>
      <c r="H36" s="22"/>
      <c r="I36" s="22"/>
    </row>
    <row r="37" spans="1:9" ht="18">
      <c r="A37" s="19" t="s">
        <v>36</v>
      </c>
      <c r="B37" s="3">
        <v>6902100000</v>
      </c>
      <c r="C37" s="3" t="s">
        <v>12</v>
      </c>
      <c r="D37" s="20">
        <v>237</v>
      </c>
      <c r="E37" s="37">
        <f t="shared" si="1"/>
        <v>950</v>
      </c>
      <c r="F37" s="4">
        <v>225150</v>
      </c>
      <c r="G37" s="16"/>
      <c r="H37" s="22"/>
      <c r="I37" s="22"/>
    </row>
    <row r="38" spans="1:9" ht="18">
      <c r="A38" s="19" t="s">
        <v>37</v>
      </c>
      <c r="B38" s="3">
        <v>3816000000</v>
      </c>
      <c r="C38" s="3" t="s">
        <v>12</v>
      </c>
      <c r="D38" s="20">
        <v>189.75</v>
      </c>
      <c r="E38" s="37">
        <f t="shared" si="1"/>
        <v>950</v>
      </c>
      <c r="F38" s="4">
        <v>180262.5</v>
      </c>
      <c r="G38" s="16"/>
      <c r="H38" s="22"/>
      <c r="I38" s="22"/>
    </row>
    <row r="39" spans="1:9" ht="18">
      <c r="A39" s="19" t="s">
        <v>38</v>
      </c>
      <c r="B39" s="3">
        <v>3816000000</v>
      </c>
      <c r="C39" s="3" t="s">
        <v>12</v>
      </c>
      <c r="D39" s="20">
        <v>75</v>
      </c>
      <c r="E39" s="37">
        <f t="shared" si="1"/>
        <v>1440</v>
      </c>
      <c r="F39" s="4">
        <v>108000</v>
      </c>
      <c r="G39" s="16"/>
      <c r="H39" s="22"/>
      <c r="I39" s="22"/>
    </row>
    <row r="40" spans="1:9" ht="18">
      <c r="A40" s="1" t="s">
        <v>39</v>
      </c>
      <c r="B40" s="3"/>
      <c r="C40" s="3" t="s">
        <v>12</v>
      </c>
      <c r="D40" s="20">
        <v>31.5</v>
      </c>
      <c r="E40" s="37">
        <f t="shared" si="1"/>
        <v>3000</v>
      </c>
      <c r="F40" s="4">
        <v>94500</v>
      </c>
      <c r="G40" s="16"/>
      <c r="H40" s="22"/>
      <c r="I40" s="22"/>
    </row>
    <row r="41" spans="1:9" ht="18">
      <c r="A41" s="1" t="s">
        <v>40</v>
      </c>
      <c r="B41" s="3">
        <v>6902100000</v>
      </c>
      <c r="C41" s="3" t="s">
        <v>12</v>
      </c>
      <c r="D41" s="20">
        <v>33.75</v>
      </c>
      <c r="E41" s="37">
        <f t="shared" si="1"/>
        <v>1815</v>
      </c>
      <c r="F41" s="4">
        <v>61256.25</v>
      </c>
      <c r="G41" s="16"/>
      <c r="H41" s="22"/>
      <c r="I41" s="22"/>
    </row>
    <row r="42" spans="1:9" ht="18">
      <c r="A42" s="1" t="s">
        <v>41</v>
      </c>
      <c r="B42" s="3">
        <v>6902100000</v>
      </c>
      <c r="C42" s="3" t="s">
        <v>12</v>
      </c>
      <c r="D42" s="20">
        <v>43.5</v>
      </c>
      <c r="E42" s="37">
        <f t="shared" si="1"/>
        <v>1300</v>
      </c>
      <c r="F42" s="4">
        <v>56550</v>
      </c>
      <c r="G42" s="16"/>
      <c r="H42" s="22"/>
      <c r="I42" s="22"/>
    </row>
    <row r="43" spans="1:9" ht="18">
      <c r="A43" s="1" t="s">
        <v>42</v>
      </c>
      <c r="B43" s="3">
        <v>6902100000</v>
      </c>
      <c r="C43" s="3" t="s">
        <v>12</v>
      </c>
      <c r="D43" s="20">
        <v>34.98</v>
      </c>
      <c r="E43" s="37">
        <f t="shared" si="1"/>
        <v>1559.9985706117784</v>
      </c>
      <c r="F43" s="4">
        <v>54568.75000000001</v>
      </c>
      <c r="G43" s="16"/>
      <c r="H43" s="22"/>
      <c r="I43" s="22"/>
    </row>
    <row r="44" spans="1:9" ht="18">
      <c r="A44" s="19" t="s">
        <v>43</v>
      </c>
      <c r="B44" s="3"/>
      <c r="C44" s="3" t="s">
        <v>12</v>
      </c>
      <c r="D44" s="20">
        <v>25</v>
      </c>
      <c r="E44" s="37">
        <f t="shared" si="1"/>
        <v>1650</v>
      </c>
      <c r="F44" s="4">
        <v>41250</v>
      </c>
      <c r="G44" s="16"/>
      <c r="H44" s="22"/>
      <c r="I44" s="22"/>
    </row>
    <row r="45" spans="1:9" ht="18">
      <c r="A45" s="19" t="s">
        <v>44</v>
      </c>
      <c r="B45" s="3">
        <v>6902100000</v>
      </c>
      <c r="C45" s="3" t="s">
        <v>12</v>
      </c>
      <c r="D45" s="20">
        <v>21.5</v>
      </c>
      <c r="E45" s="37">
        <f t="shared" si="1"/>
        <v>1815</v>
      </c>
      <c r="F45" s="4">
        <v>39022.5</v>
      </c>
      <c r="G45" s="16"/>
      <c r="H45" s="22"/>
      <c r="I45" s="22"/>
    </row>
    <row r="46" spans="1:9" ht="18">
      <c r="A46" s="19" t="s">
        <v>45</v>
      </c>
      <c r="B46" s="3">
        <v>2519903000</v>
      </c>
      <c r="C46" s="3" t="s">
        <v>12</v>
      </c>
      <c r="D46" s="20">
        <v>11.25</v>
      </c>
      <c r="E46" s="37">
        <f t="shared" si="1"/>
        <v>2935</v>
      </c>
      <c r="F46" s="4">
        <v>33018.75</v>
      </c>
      <c r="G46" s="16"/>
      <c r="H46" s="22"/>
      <c r="I46" s="22"/>
    </row>
    <row r="47" spans="1:9" ht="18">
      <c r="A47" s="19" t="s">
        <v>46</v>
      </c>
      <c r="B47" s="3">
        <v>2519903000</v>
      </c>
      <c r="C47" s="3" t="s">
        <v>47</v>
      </c>
      <c r="D47" s="20">
        <v>97.5</v>
      </c>
      <c r="E47" s="37">
        <f t="shared" si="1"/>
        <v>300</v>
      </c>
      <c r="F47" s="4">
        <v>29250</v>
      </c>
      <c r="G47" s="16"/>
      <c r="H47" s="22"/>
      <c r="I47" s="22"/>
    </row>
    <row r="48" spans="1:9" ht="18" customHeight="1">
      <c r="A48" s="19" t="s">
        <v>48</v>
      </c>
      <c r="B48" s="3">
        <v>3816000000</v>
      </c>
      <c r="C48" s="3" t="s">
        <v>12</v>
      </c>
      <c r="D48" s="20">
        <v>8</v>
      </c>
      <c r="E48" s="37">
        <f t="shared" si="1"/>
        <v>3450</v>
      </c>
      <c r="F48" s="4">
        <v>27600</v>
      </c>
      <c r="G48" s="16"/>
      <c r="H48" s="22"/>
      <c r="I48" s="22"/>
    </row>
    <row r="49" spans="1:9" ht="18">
      <c r="A49" s="19" t="s">
        <v>49</v>
      </c>
      <c r="B49" s="3">
        <v>6902100000</v>
      </c>
      <c r="C49" s="3" t="s">
        <v>50</v>
      </c>
      <c r="D49" s="20">
        <v>16.25</v>
      </c>
      <c r="E49" s="37">
        <f t="shared" si="1"/>
        <v>1500</v>
      </c>
      <c r="F49" s="4">
        <v>24375</v>
      </c>
      <c r="G49" s="16"/>
      <c r="H49" s="22"/>
      <c r="I49" s="22"/>
    </row>
    <row r="50" spans="1:9" ht="18">
      <c r="A50" s="19" t="s">
        <v>51</v>
      </c>
      <c r="B50" s="3">
        <v>2519903000</v>
      </c>
      <c r="C50" s="3" t="s">
        <v>52</v>
      </c>
      <c r="D50" s="20">
        <v>15</v>
      </c>
      <c r="E50" s="37">
        <f t="shared" si="1"/>
        <v>1500</v>
      </c>
      <c r="F50" s="4">
        <v>22500</v>
      </c>
      <c r="G50" s="16"/>
      <c r="H50" s="22"/>
      <c r="I50" s="22"/>
    </row>
    <row r="51" spans="1:9" ht="18">
      <c r="A51" s="19" t="s">
        <v>53</v>
      </c>
      <c r="B51" s="3">
        <v>6902100000</v>
      </c>
      <c r="C51" s="3" t="s">
        <v>52</v>
      </c>
      <c r="D51" s="20">
        <v>15</v>
      </c>
      <c r="E51" s="37">
        <f t="shared" si="1"/>
        <v>1500</v>
      </c>
      <c r="F51" s="4">
        <v>22500</v>
      </c>
      <c r="G51" s="16"/>
      <c r="H51" s="22"/>
      <c r="I51" s="22"/>
    </row>
    <row r="52" spans="1:9" ht="18">
      <c r="A52" s="19" t="s">
        <v>54</v>
      </c>
      <c r="B52" s="3">
        <v>3816000000</v>
      </c>
      <c r="C52" s="3" t="s">
        <v>50</v>
      </c>
      <c r="D52" s="20">
        <v>7.25</v>
      </c>
      <c r="E52" s="37">
        <f t="shared" si="1"/>
        <v>2800</v>
      </c>
      <c r="F52" s="4">
        <v>20300</v>
      </c>
      <c r="G52" s="16"/>
      <c r="H52" s="22"/>
      <c r="I52" s="22"/>
    </row>
    <row r="53" spans="1:9" ht="18">
      <c r="A53" s="19" t="s">
        <v>55</v>
      </c>
      <c r="B53" s="3">
        <v>3816000000</v>
      </c>
      <c r="C53" s="3" t="s">
        <v>12</v>
      </c>
      <c r="D53" s="20">
        <v>15</v>
      </c>
      <c r="E53" s="37">
        <f t="shared" si="1"/>
        <v>950</v>
      </c>
      <c r="F53" s="4">
        <v>14250</v>
      </c>
      <c r="G53" s="16"/>
      <c r="H53" s="22"/>
      <c r="I53" s="22"/>
    </row>
    <row r="54" spans="1:9" ht="18">
      <c r="A54" s="19" t="s">
        <v>56</v>
      </c>
      <c r="B54" s="3"/>
      <c r="C54" s="3" t="s">
        <v>50</v>
      </c>
      <c r="D54" s="20">
        <v>35</v>
      </c>
      <c r="E54" s="37">
        <f t="shared" si="1"/>
        <v>400</v>
      </c>
      <c r="F54" s="4">
        <v>14000</v>
      </c>
      <c r="G54" s="16"/>
      <c r="H54" s="22"/>
      <c r="I54" s="22"/>
    </row>
    <row r="55" spans="1:9" ht="18">
      <c r="A55" s="19" t="s">
        <v>57</v>
      </c>
      <c r="B55" s="3">
        <v>2519903000</v>
      </c>
      <c r="C55" s="3" t="s">
        <v>12</v>
      </c>
      <c r="D55" s="20">
        <v>12.5</v>
      </c>
      <c r="E55" s="37">
        <f t="shared" si="1"/>
        <v>1080</v>
      </c>
      <c r="F55" s="4">
        <v>13500</v>
      </c>
      <c r="G55" s="16"/>
      <c r="H55" s="22"/>
      <c r="I55" s="22"/>
    </row>
    <row r="56" spans="1:9" ht="18">
      <c r="A56" s="19" t="s">
        <v>58</v>
      </c>
      <c r="B56" s="3"/>
      <c r="C56" s="3" t="s">
        <v>12</v>
      </c>
      <c r="D56" s="20">
        <v>3.5</v>
      </c>
      <c r="E56" s="37">
        <f t="shared" si="1"/>
        <v>3650</v>
      </c>
      <c r="F56" s="4">
        <v>12775</v>
      </c>
      <c r="G56" s="16"/>
      <c r="H56" s="22"/>
      <c r="I56" s="22"/>
    </row>
    <row r="57" spans="1:9" ht="18">
      <c r="A57" s="19" t="s">
        <v>59</v>
      </c>
      <c r="B57" s="3"/>
      <c r="C57" s="3" t="s">
        <v>60</v>
      </c>
      <c r="D57" s="20">
        <v>7.5</v>
      </c>
      <c r="E57" s="37">
        <f t="shared" si="1"/>
        <v>1700</v>
      </c>
      <c r="F57" s="4">
        <v>12750</v>
      </c>
      <c r="G57" s="16"/>
      <c r="H57" s="22"/>
      <c r="I57" s="22"/>
    </row>
    <row r="58" spans="1:9" ht="18">
      <c r="A58" s="19" t="s">
        <v>61</v>
      </c>
      <c r="B58" s="3">
        <v>6902100000</v>
      </c>
      <c r="C58" s="3" t="s">
        <v>50</v>
      </c>
      <c r="D58" s="20">
        <v>150</v>
      </c>
      <c r="E58" s="37">
        <f t="shared" si="1"/>
        <v>85</v>
      </c>
      <c r="F58" s="4">
        <v>12750</v>
      </c>
      <c r="G58" s="16"/>
      <c r="H58" s="22"/>
      <c r="I58" s="22"/>
    </row>
    <row r="59" spans="1:9" ht="18">
      <c r="A59" s="19" t="s">
        <v>62</v>
      </c>
      <c r="B59" s="3"/>
      <c r="C59" s="3" t="s">
        <v>12</v>
      </c>
      <c r="D59" s="20">
        <v>5.5</v>
      </c>
      <c r="E59" s="37">
        <f t="shared" si="1"/>
        <v>2300</v>
      </c>
      <c r="F59" s="4">
        <v>12650</v>
      </c>
      <c r="G59" s="16"/>
      <c r="H59" s="22"/>
      <c r="I59" s="22"/>
    </row>
    <row r="60" spans="1:9" ht="18">
      <c r="A60" s="19" t="s">
        <v>63</v>
      </c>
      <c r="B60" s="3">
        <v>6902100000</v>
      </c>
      <c r="C60" s="3" t="s">
        <v>60</v>
      </c>
      <c r="D60" s="20">
        <v>250</v>
      </c>
      <c r="E60" s="37">
        <f t="shared" si="1"/>
        <v>50</v>
      </c>
      <c r="F60" s="4">
        <v>12500</v>
      </c>
      <c r="G60" s="16"/>
      <c r="H60" s="22"/>
      <c r="I60" s="22"/>
    </row>
    <row r="61" spans="1:9" ht="18">
      <c r="A61" s="19" t="s">
        <v>64</v>
      </c>
      <c r="B61" s="3">
        <v>6815910000</v>
      </c>
      <c r="C61" s="3" t="s">
        <v>12</v>
      </c>
      <c r="D61" s="20">
        <v>10.25</v>
      </c>
      <c r="E61" s="37">
        <f t="shared" si="1"/>
        <v>1150</v>
      </c>
      <c r="F61" s="4">
        <v>11787.5</v>
      </c>
      <c r="G61" s="16"/>
      <c r="H61" s="22"/>
      <c r="I61" s="22"/>
    </row>
    <row r="62" spans="1:9" ht="18">
      <c r="A62" s="19" t="s">
        <v>65</v>
      </c>
      <c r="B62" s="3">
        <v>690201000</v>
      </c>
      <c r="C62" s="3" t="s">
        <v>50</v>
      </c>
      <c r="D62" s="20">
        <v>27.5</v>
      </c>
      <c r="E62" s="37">
        <f t="shared" si="1"/>
        <v>400</v>
      </c>
      <c r="F62" s="4">
        <v>11000</v>
      </c>
      <c r="G62" s="16"/>
      <c r="H62" s="22"/>
      <c r="I62" s="22"/>
    </row>
    <row r="63" spans="1:9" ht="18">
      <c r="A63" s="19" t="s">
        <v>66</v>
      </c>
      <c r="B63" s="3">
        <v>6903209000</v>
      </c>
      <c r="C63" s="3" t="s">
        <v>12</v>
      </c>
      <c r="D63" s="20">
        <v>9</v>
      </c>
      <c r="E63" s="37">
        <f t="shared" si="1"/>
        <v>1200</v>
      </c>
      <c r="F63" s="4">
        <v>10800</v>
      </c>
      <c r="G63" s="16"/>
      <c r="H63" s="22"/>
      <c r="I63" s="22"/>
    </row>
    <row r="64" spans="1:9" ht="18">
      <c r="A64" s="19" t="s">
        <v>67</v>
      </c>
      <c r="B64" s="3">
        <v>6902100000</v>
      </c>
      <c r="C64" s="3" t="s">
        <v>47</v>
      </c>
      <c r="D64" s="20">
        <v>36.25</v>
      </c>
      <c r="E64" s="37">
        <f t="shared" si="1"/>
        <v>295</v>
      </c>
      <c r="F64" s="4">
        <v>10693.75</v>
      </c>
      <c r="G64" s="16"/>
      <c r="H64" s="22"/>
      <c r="I64" s="22"/>
    </row>
    <row r="65" spans="1:9" ht="18">
      <c r="A65" s="19" t="s">
        <v>68</v>
      </c>
      <c r="B65" s="3">
        <v>3816000000</v>
      </c>
      <c r="C65" s="3" t="s">
        <v>47</v>
      </c>
      <c r="D65" s="20">
        <v>36.25</v>
      </c>
      <c r="E65" s="37">
        <f t="shared" si="1"/>
        <v>295</v>
      </c>
      <c r="F65" s="4">
        <v>10693.75</v>
      </c>
      <c r="G65" s="16"/>
      <c r="H65" s="22"/>
      <c r="I65" s="22"/>
    </row>
    <row r="66" spans="1:9" ht="18">
      <c r="A66" s="1" t="s">
        <v>69</v>
      </c>
      <c r="B66" s="3"/>
      <c r="C66" s="3" t="s">
        <v>12</v>
      </c>
      <c r="D66" s="20">
        <v>2.5</v>
      </c>
      <c r="E66" s="37">
        <f t="shared" si="1"/>
        <v>1700</v>
      </c>
      <c r="F66" s="4">
        <v>4250</v>
      </c>
      <c r="G66" s="16"/>
      <c r="H66" s="22"/>
      <c r="I66" s="22"/>
    </row>
    <row r="67" spans="1:9" ht="18">
      <c r="A67" s="19" t="s">
        <v>41</v>
      </c>
      <c r="B67" s="3"/>
      <c r="C67" s="3" t="s">
        <v>12</v>
      </c>
      <c r="D67" s="20">
        <v>7.5</v>
      </c>
      <c r="E67" s="37">
        <f t="shared" si="1"/>
        <v>1300</v>
      </c>
      <c r="F67" s="4">
        <v>9750</v>
      </c>
      <c r="G67" s="16"/>
      <c r="H67" s="22"/>
      <c r="I67" s="22"/>
    </row>
    <row r="68" spans="1:9" ht="18">
      <c r="A68" s="19" t="s">
        <v>70</v>
      </c>
      <c r="B68" s="3">
        <v>3816000000</v>
      </c>
      <c r="C68" s="3" t="s">
        <v>12</v>
      </c>
      <c r="D68" s="20">
        <v>6.25</v>
      </c>
      <c r="E68" s="37">
        <f t="shared" si="1"/>
        <v>1500</v>
      </c>
      <c r="F68" s="4">
        <v>9375</v>
      </c>
      <c r="G68" s="16"/>
      <c r="H68" s="22"/>
      <c r="I68" s="22"/>
    </row>
    <row r="69" spans="1:9" ht="18">
      <c r="A69" s="19" t="s">
        <v>71</v>
      </c>
      <c r="B69" s="3"/>
      <c r="C69" s="3" t="s">
        <v>60</v>
      </c>
      <c r="D69" s="20">
        <v>4.5</v>
      </c>
      <c r="E69" s="37">
        <f t="shared" si="1"/>
        <v>1860</v>
      </c>
      <c r="F69" s="4">
        <v>8370</v>
      </c>
      <c r="G69" s="16"/>
      <c r="H69" s="22"/>
      <c r="I69" s="22"/>
    </row>
    <row r="70" spans="1:9" ht="18" customHeight="1">
      <c r="A70" s="19" t="s">
        <v>72</v>
      </c>
      <c r="B70" s="3"/>
      <c r="C70" s="3" t="s">
        <v>12</v>
      </c>
      <c r="D70" s="20">
        <v>5</v>
      </c>
      <c r="E70" s="37">
        <f t="shared" si="1"/>
        <v>1500</v>
      </c>
      <c r="F70" s="4">
        <v>7500</v>
      </c>
      <c r="G70" s="16"/>
      <c r="H70" s="22"/>
      <c r="I70" s="22"/>
    </row>
    <row r="71" spans="1:9" ht="18">
      <c r="A71" s="1" t="s">
        <v>73</v>
      </c>
      <c r="B71" s="3"/>
      <c r="C71" s="3" t="s">
        <v>12</v>
      </c>
      <c r="D71" s="20">
        <v>4.25</v>
      </c>
      <c r="E71" s="37">
        <f t="shared" si="1"/>
        <v>1500</v>
      </c>
      <c r="F71" s="4">
        <v>6375</v>
      </c>
      <c r="G71" s="16"/>
      <c r="H71" s="22"/>
      <c r="I71" s="22"/>
    </row>
    <row r="72" spans="1:9" ht="18">
      <c r="A72" s="1" t="s">
        <v>74</v>
      </c>
      <c r="B72" s="3">
        <v>6903209000</v>
      </c>
      <c r="C72" s="3" t="s">
        <v>60</v>
      </c>
      <c r="D72" s="20">
        <v>3.5</v>
      </c>
      <c r="E72" s="37">
        <f t="shared" si="1"/>
        <v>1700</v>
      </c>
      <c r="F72" s="4">
        <v>5950</v>
      </c>
      <c r="G72" s="16"/>
      <c r="H72" s="22"/>
      <c r="I72" s="22"/>
    </row>
    <row r="73" spans="1:9" ht="18">
      <c r="A73" s="19" t="s">
        <v>75</v>
      </c>
      <c r="B73" s="3"/>
      <c r="C73" s="3" t="s">
        <v>76</v>
      </c>
      <c r="D73" s="20">
        <v>2.5</v>
      </c>
      <c r="E73" s="37">
        <f t="shared" si="1"/>
        <v>2000</v>
      </c>
      <c r="F73" s="4">
        <v>5000</v>
      </c>
      <c r="G73" s="16"/>
      <c r="H73" s="22"/>
      <c r="I73" s="22"/>
    </row>
    <row r="74" spans="1:9" ht="18">
      <c r="A74" s="19" t="s">
        <v>77</v>
      </c>
      <c r="B74" s="3"/>
      <c r="C74" s="3" t="s">
        <v>12</v>
      </c>
      <c r="D74" s="20">
        <v>3</v>
      </c>
      <c r="E74" s="37">
        <f t="shared" si="1"/>
        <v>1500</v>
      </c>
      <c r="F74" s="4">
        <v>4500</v>
      </c>
      <c r="G74" s="16"/>
      <c r="H74" s="22"/>
      <c r="I74" s="22"/>
    </row>
    <row r="75" spans="1:9" ht="18">
      <c r="A75" s="19" t="s">
        <v>78</v>
      </c>
      <c r="B75" s="3"/>
      <c r="C75" s="3" t="s">
        <v>12</v>
      </c>
      <c r="D75" s="20">
        <v>1.5</v>
      </c>
      <c r="E75" s="37">
        <f t="shared" si="1"/>
        <v>3000</v>
      </c>
      <c r="F75" s="4">
        <v>4500</v>
      </c>
      <c r="G75" s="16"/>
      <c r="H75" s="22"/>
      <c r="I75" s="22"/>
    </row>
    <row r="76" spans="1:9" ht="36">
      <c r="A76" s="1" t="s">
        <v>79</v>
      </c>
      <c r="B76" s="3">
        <v>6903209000</v>
      </c>
      <c r="C76" s="3" t="s">
        <v>50</v>
      </c>
      <c r="D76" s="20">
        <v>12.5</v>
      </c>
      <c r="E76" s="37">
        <f t="shared" si="1"/>
        <v>85</v>
      </c>
      <c r="F76" s="4">
        <v>1062.5</v>
      </c>
      <c r="G76" s="16"/>
      <c r="H76" s="22"/>
      <c r="I76" s="22"/>
    </row>
    <row r="77" spans="1:9" ht="18.75">
      <c r="A77" s="19" t="s">
        <v>80</v>
      </c>
      <c r="B77" s="10"/>
      <c r="C77" s="3" t="s">
        <v>47</v>
      </c>
      <c r="D77" s="20">
        <v>45</v>
      </c>
      <c r="E77" s="37">
        <f t="shared" si="1"/>
        <v>90</v>
      </c>
      <c r="F77" s="4">
        <v>4050</v>
      </c>
      <c r="G77" s="28"/>
      <c r="H77" s="22"/>
      <c r="I77" s="22"/>
    </row>
    <row r="78" spans="1:9" ht="18.75">
      <c r="A78" s="19" t="s">
        <v>81</v>
      </c>
      <c r="B78" s="10"/>
      <c r="C78" s="3" t="s">
        <v>12</v>
      </c>
      <c r="D78" s="20">
        <v>2.25</v>
      </c>
      <c r="E78" s="37">
        <f t="shared" si="1"/>
        <v>1800</v>
      </c>
      <c r="F78" s="4">
        <v>4050</v>
      </c>
      <c r="G78" s="16"/>
      <c r="H78" s="22"/>
      <c r="I78" s="22"/>
    </row>
    <row r="79" spans="1:9" ht="18.75">
      <c r="A79" s="19" t="s">
        <v>82</v>
      </c>
      <c r="B79" s="10"/>
      <c r="C79" s="3" t="s">
        <v>50</v>
      </c>
      <c r="D79" s="20">
        <v>10</v>
      </c>
      <c r="E79" s="37">
        <f t="shared" si="1"/>
        <v>400</v>
      </c>
      <c r="F79" s="4">
        <v>4000</v>
      </c>
      <c r="G79" s="16"/>
      <c r="H79" s="22"/>
      <c r="I79" s="22"/>
    </row>
    <row r="80" spans="1:9" ht="18.75">
      <c r="A80" s="19" t="s">
        <v>83</v>
      </c>
      <c r="B80" s="10"/>
      <c r="C80" s="3" t="s">
        <v>12</v>
      </c>
      <c r="D80" s="20">
        <v>2.25</v>
      </c>
      <c r="E80" s="37">
        <f t="shared" si="1"/>
        <v>1700</v>
      </c>
      <c r="F80" s="4">
        <v>3825</v>
      </c>
      <c r="G80" s="16"/>
      <c r="H80" s="22"/>
      <c r="I80" s="22"/>
    </row>
    <row r="81" spans="1:9" ht="18.75">
      <c r="A81" s="19" t="s">
        <v>41</v>
      </c>
      <c r="B81" s="10"/>
      <c r="C81" s="3" t="s">
        <v>12</v>
      </c>
      <c r="D81" s="20">
        <v>2.1</v>
      </c>
      <c r="E81" s="37">
        <f t="shared" si="1"/>
        <v>1300</v>
      </c>
      <c r="F81" s="4">
        <v>2730</v>
      </c>
      <c r="G81" s="16"/>
      <c r="H81" s="22"/>
      <c r="I81" s="22"/>
    </row>
    <row r="82" spans="1:9" ht="18.75">
      <c r="A82" s="19" t="s">
        <v>83</v>
      </c>
      <c r="B82" s="10"/>
      <c r="C82" s="3" t="s">
        <v>12</v>
      </c>
      <c r="D82" s="20">
        <v>1.5</v>
      </c>
      <c r="E82" s="37">
        <f t="shared" si="1"/>
        <v>1700</v>
      </c>
      <c r="F82" s="4">
        <v>2550</v>
      </c>
      <c r="G82" s="16"/>
      <c r="H82" s="22"/>
      <c r="I82" s="22"/>
    </row>
    <row r="83" spans="1:9" ht="18.75">
      <c r="A83" s="19" t="s">
        <v>84</v>
      </c>
      <c r="B83" s="10"/>
      <c r="C83" s="3" t="s">
        <v>50</v>
      </c>
      <c r="D83" s="20">
        <v>1</v>
      </c>
      <c r="E83" s="37">
        <f t="shared" si="1"/>
        <v>2500</v>
      </c>
      <c r="F83" s="4">
        <v>2500</v>
      </c>
      <c r="G83" s="16"/>
      <c r="H83" s="22"/>
      <c r="I83" s="22"/>
    </row>
    <row r="84" spans="1:9" ht="18.75">
      <c r="A84" s="19" t="s">
        <v>85</v>
      </c>
      <c r="B84" s="10"/>
      <c r="C84" s="3" t="s">
        <v>86</v>
      </c>
      <c r="D84" s="20">
        <v>1.26</v>
      </c>
      <c r="E84" s="37">
        <f t="shared" si="1"/>
        <v>1800</v>
      </c>
      <c r="F84" s="4">
        <v>2268</v>
      </c>
      <c r="G84" s="16"/>
      <c r="H84" s="22"/>
      <c r="I84" s="22"/>
    </row>
    <row r="85" spans="1:9" ht="18.75">
      <c r="A85" s="19" t="s">
        <v>87</v>
      </c>
      <c r="B85" s="10"/>
      <c r="C85" s="3" t="s">
        <v>50</v>
      </c>
      <c r="D85" s="20">
        <v>0.75</v>
      </c>
      <c r="E85" s="37">
        <f t="shared" si="1"/>
        <v>2300</v>
      </c>
      <c r="F85" s="4">
        <v>1725</v>
      </c>
      <c r="G85" s="16"/>
      <c r="H85" s="22"/>
      <c r="I85" s="22"/>
    </row>
    <row r="86" spans="1:9" ht="18.75">
      <c r="A86" s="19" t="s">
        <v>88</v>
      </c>
      <c r="B86" s="10"/>
      <c r="C86" s="3" t="s">
        <v>12</v>
      </c>
      <c r="D86" s="20">
        <v>0.6</v>
      </c>
      <c r="E86" s="37">
        <f t="shared" si="1"/>
        <v>2600</v>
      </c>
      <c r="F86" s="4">
        <v>1560</v>
      </c>
      <c r="G86" s="16"/>
      <c r="H86" s="22"/>
      <c r="I86" s="22"/>
    </row>
    <row r="87" spans="1:9" ht="18.75">
      <c r="A87" s="19" t="s">
        <v>89</v>
      </c>
      <c r="B87" s="10"/>
      <c r="C87" s="3" t="s">
        <v>12</v>
      </c>
      <c r="D87" s="20">
        <v>1</v>
      </c>
      <c r="E87" s="37">
        <f t="shared" si="1"/>
        <v>1500</v>
      </c>
      <c r="F87" s="4">
        <v>1500</v>
      </c>
      <c r="G87" s="16"/>
      <c r="H87" s="22"/>
      <c r="I87" s="22"/>
    </row>
    <row r="88" spans="1:9" ht="18.75">
      <c r="A88" s="19" t="s">
        <v>37</v>
      </c>
      <c r="B88" s="10"/>
      <c r="C88" s="3" t="s">
        <v>12</v>
      </c>
      <c r="D88" s="20">
        <v>1.5</v>
      </c>
      <c r="E88" s="37">
        <f t="shared" si="1"/>
        <v>950</v>
      </c>
      <c r="F88" s="4">
        <v>1425</v>
      </c>
      <c r="G88" s="16"/>
      <c r="H88" s="22"/>
      <c r="I88" s="22"/>
    </row>
    <row r="89" spans="1:9" ht="18.75">
      <c r="A89" s="19" t="s">
        <v>90</v>
      </c>
      <c r="B89" s="10"/>
      <c r="C89" s="3" t="s">
        <v>50</v>
      </c>
      <c r="D89" s="20">
        <v>26.25</v>
      </c>
      <c r="E89" s="37">
        <f t="shared" si="1"/>
        <v>50</v>
      </c>
      <c r="F89" s="4">
        <v>1312.5</v>
      </c>
      <c r="G89" s="16"/>
      <c r="H89" s="22"/>
      <c r="I89" s="22"/>
    </row>
    <row r="90" spans="1:9" ht="18.75">
      <c r="A90" s="19" t="s">
        <v>91</v>
      </c>
      <c r="B90" s="10"/>
      <c r="C90" s="3" t="s">
        <v>60</v>
      </c>
      <c r="D90" s="20">
        <v>0.75</v>
      </c>
      <c r="E90" s="37">
        <f t="shared" si="1"/>
        <v>1600</v>
      </c>
      <c r="F90" s="4">
        <v>1200</v>
      </c>
      <c r="G90" s="16"/>
      <c r="H90" s="22"/>
      <c r="I90" s="22"/>
    </row>
    <row r="91" spans="1:9" ht="18.75">
      <c r="A91" s="19" t="s">
        <v>92</v>
      </c>
      <c r="B91" s="29"/>
      <c r="C91" s="3" t="s">
        <v>60</v>
      </c>
      <c r="D91" s="20">
        <v>0.6</v>
      </c>
      <c r="E91" s="37">
        <f t="shared" si="1"/>
        <v>2000</v>
      </c>
      <c r="F91" s="4">
        <v>1200</v>
      </c>
      <c r="G91" s="16"/>
      <c r="H91" s="22"/>
      <c r="I91" s="22"/>
    </row>
    <row r="92" spans="1:9" ht="18.75">
      <c r="A92" s="19" t="s">
        <v>41</v>
      </c>
      <c r="B92" s="29"/>
      <c r="C92" s="3" t="s">
        <v>12</v>
      </c>
      <c r="D92" s="20">
        <v>0.9</v>
      </c>
      <c r="E92" s="37">
        <f t="shared" si="1"/>
        <v>1300</v>
      </c>
      <c r="F92" s="4">
        <v>1170</v>
      </c>
      <c r="G92" s="16"/>
      <c r="H92" s="22"/>
      <c r="I92" s="22"/>
    </row>
    <row r="93" spans="1:9" ht="18.75">
      <c r="A93" s="19" t="s">
        <v>93</v>
      </c>
      <c r="B93" s="29"/>
      <c r="C93" s="3" t="s">
        <v>12</v>
      </c>
      <c r="D93" s="20">
        <v>0.5</v>
      </c>
      <c r="E93" s="37">
        <f t="shared" si="1"/>
        <v>2300</v>
      </c>
      <c r="F93" s="4">
        <v>1150</v>
      </c>
      <c r="G93" s="16"/>
      <c r="H93" s="22"/>
      <c r="I93" s="22"/>
    </row>
    <row r="94" spans="1:9" ht="18.75">
      <c r="A94" s="19" t="s">
        <v>94</v>
      </c>
      <c r="B94" s="29"/>
      <c r="C94" s="3" t="s">
        <v>12</v>
      </c>
      <c r="D94" s="20">
        <v>0.5</v>
      </c>
      <c r="E94" s="37">
        <f t="shared" si="1"/>
        <v>2200</v>
      </c>
      <c r="F94" s="4">
        <v>1100</v>
      </c>
      <c r="G94" s="16"/>
      <c r="H94" s="22"/>
      <c r="I94" s="22"/>
    </row>
    <row r="95" spans="1:9" ht="18.75">
      <c r="A95" s="19" t="s">
        <v>95</v>
      </c>
      <c r="B95" s="29"/>
      <c r="C95" s="3" t="s">
        <v>12</v>
      </c>
      <c r="D95" s="20">
        <v>0.5</v>
      </c>
      <c r="E95" s="37">
        <f t="shared" si="1"/>
        <v>2200</v>
      </c>
      <c r="F95" s="4">
        <v>1100</v>
      </c>
      <c r="G95" s="16"/>
      <c r="H95" s="22"/>
      <c r="I95" s="22"/>
    </row>
    <row r="96" spans="1:9" ht="18.75">
      <c r="A96" s="19" t="s">
        <v>96</v>
      </c>
      <c r="B96" s="29"/>
      <c r="C96" s="3" t="s">
        <v>12</v>
      </c>
      <c r="D96" s="20">
        <v>0.875</v>
      </c>
      <c r="E96" s="37">
        <f t="shared" si="1"/>
        <v>1200</v>
      </c>
      <c r="F96" s="4">
        <v>1050</v>
      </c>
      <c r="G96" s="16"/>
      <c r="H96" s="22"/>
      <c r="I96" s="22"/>
    </row>
    <row r="97" spans="1:9" ht="18.75">
      <c r="A97" s="19" t="s">
        <v>97</v>
      </c>
      <c r="B97" s="29"/>
      <c r="C97" s="3" t="s">
        <v>12</v>
      </c>
      <c r="D97" s="20">
        <v>0.5</v>
      </c>
      <c r="E97" s="37">
        <f t="shared" si="1"/>
        <v>2000</v>
      </c>
      <c r="F97" s="4">
        <v>1000</v>
      </c>
      <c r="G97" s="16"/>
      <c r="H97" s="22"/>
      <c r="I97" s="22"/>
    </row>
    <row r="98" spans="1:9" ht="18.75">
      <c r="A98" s="19" t="s">
        <v>98</v>
      </c>
      <c r="B98" s="29"/>
      <c r="C98" s="3" t="s">
        <v>50</v>
      </c>
      <c r="D98" s="20">
        <v>2</v>
      </c>
      <c r="E98" s="37">
        <f aca="true" t="shared" si="2" ref="E98:E161">F98/D98</f>
        <v>500</v>
      </c>
      <c r="F98" s="4">
        <v>1000</v>
      </c>
      <c r="G98" s="16"/>
      <c r="H98" s="22"/>
      <c r="I98" s="22"/>
    </row>
    <row r="99" spans="1:9" ht="18.75">
      <c r="A99" s="19" t="s">
        <v>99</v>
      </c>
      <c r="B99" s="29"/>
      <c r="C99" s="3" t="s">
        <v>52</v>
      </c>
      <c r="D99" s="20">
        <v>0.625</v>
      </c>
      <c r="E99" s="37">
        <f t="shared" si="2"/>
        <v>1500</v>
      </c>
      <c r="F99" s="4">
        <v>937.5</v>
      </c>
      <c r="G99" s="16"/>
      <c r="H99" s="22"/>
      <c r="I99" s="22"/>
    </row>
    <row r="100" spans="1:9" ht="18.75">
      <c r="A100" s="19" t="s">
        <v>100</v>
      </c>
      <c r="B100" s="29"/>
      <c r="C100" s="3" t="s">
        <v>101</v>
      </c>
      <c r="D100" s="20">
        <v>0.625</v>
      </c>
      <c r="E100" s="37">
        <f t="shared" si="2"/>
        <v>1500</v>
      </c>
      <c r="F100" s="4">
        <v>937.5</v>
      </c>
      <c r="G100" s="16"/>
      <c r="H100" s="22"/>
      <c r="I100" s="22"/>
    </row>
    <row r="101" spans="1:9" ht="18.75">
      <c r="A101" s="19" t="s">
        <v>83</v>
      </c>
      <c r="B101" s="29"/>
      <c r="C101" s="3" t="s">
        <v>12</v>
      </c>
      <c r="D101" s="20">
        <v>0.375</v>
      </c>
      <c r="E101" s="37">
        <f t="shared" si="2"/>
        <v>1700</v>
      </c>
      <c r="F101" s="4">
        <v>637.5</v>
      </c>
      <c r="G101" s="16"/>
      <c r="H101" s="22"/>
      <c r="I101" s="22"/>
    </row>
    <row r="102" spans="1:9" ht="18.75">
      <c r="A102" s="19" t="s">
        <v>102</v>
      </c>
      <c r="B102" s="29"/>
      <c r="C102" s="3" t="s">
        <v>50</v>
      </c>
      <c r="D102" s="20">
        <v>1.25</v>
      </c>
      <c r="E102" s="37">
        <f t="shared" si="2"/>
        <v>500</v>
      </c>
      <c r="F102" s="4">
        <v>625</v>
      </c>
      <c r="G102" s="16"/>
      <c r="H102" s="22"/>
      <c r="I102" s="22"/>
    </row>
    <row r="103" spans="1:9" ht="18.75">
      <c r="A103" s="19" t="s">
        <v>103</v>
      </c>
      <c r="B103" s="29"/>
      <c r="C103" s="3" t="s">
        <v>12</v>
      </c>
      <c r="D103" s="20">
        <v>0.3</v>
      </c>
      <c r="E103" s="37">
        <f t="shared" si="2"/>
        <v>1950</v>
      </c>
      <c r="F103" s="4">
        <v>585</v>
      </c>
      <c r="G103" s="16"/>
      <c r="H103" s="22"/>
      <c r="I103" s="22"/>
    </row>
    <row r="104" spans="1:9" ht="18.75">
      <c r="A104" s="19" t="s">
        <v>78</v>
      </c>
      <c r="B104" s="29"/>
      <c r="C104" s="3" t="s">
        <v>12</v>
      </c>
      <c r="D104" s="20">
        <v>0.18</v>
      </c>
      <c r="E104" s="37">
        <f t="shared" si="2"/>
        <v>3000</v>
      </c>
      <c r="F104" s="4">
        <v>540</v>
      </c>
      <c r="G104" s="16"/>
      <c r="H104" s="22"/>
      <c r="I104" s="22"/>
    </row>
    <row r="105" spans="1:9" ht="18.75">
      <c r="A105" s="19" t="s">
        <v>104</v>
      </c>
      <c r="B105" s="29"/>
      <c r="C105" s="3" t="s">
        <v>105</v>
      </c>
      <c r="D105" s="20">
        <v>5</v>
      </c>
      <c r="E105" s="37">
        <f t="shared" si="2"/>
        <v>85</v>
      </c>
      <c r="F105" s="4">
        <v>425</v>
      </c>
      <c r="G105" s="16"/>
      <c r="H105" s="22"/>
      <c r="I105" s="22"/>
    </row>
    <row r="106" spans="1:9" ht="18">
      <c r="A106" s="11" t="s">
        <v>106</v>
      </c>
      <c r="B106" s="12"/>
      <c r="C106" s="11"/>
      <c r="D106" s="26">
        <v>95</v>
      </c>
      <c r="E106" s="41"/>
      <c r="F106" s="27">
        <v>52250</v>
      </c>
      <c r="G106" s="16"/>
      <c r="H106" s="23"/>
      <c r="I106" s="24"/>
    </row>
    <row r="107" spans="1:9" ht="18">
      <c r="A107" s="19" t="s">
        <v>107</v>
      </c>
      <c r="B107" s="3">
        <v>2602000000</v>
      </c>
      <c r="C107" s="3" t="s">
        <v>12</v>
      </c>
      <c r="D107" s="20">
        <v>95</v>
      </c>
      <c r="E107" s="37">
        <f t="shared" si="2"/>
        <v>550</v>
      </c>
      <c r="F107" s="4">
        <v>52250</v>
      </c>
      <c r="G107" s="16"/>
      <c r="H107" s="22"/>
      <c r="I107" s="22"/>
    </row>
    <row r="108" spans="1:9" ht="18">
      <c r="A108" s="11" t="s">
        <v>108</v>
      </c>
      <c r="B108" s="12"/>
      <c r="C108" s="11"/>
      <c r="D108" s="17">
        <v>650</v>
      </c>
      <c r="E108" s="41"/>
      <c r="F108" s="14">
        <v>584312.4850641247</v>
      </c>
      <c r="G108" s="16"/>
      <c r="H108" s="23"/>
      <c r="I108" s="24"/>
    </row>
    <row r="109" spans="1:9" ht="18" customHeight="1">
      <c r="A109" s="19" t="s">
        <v>109</v>
      </c>
      <c r="B109" s="3">
        <v>7225508000</v>
      </c>
      <c r="C109" s="3" t="s">
        <v>12</v>
      </c>
      <c r="D109" s="20">
        <v>625</v>
      </c>
      <c r="E109" s="37">
        <f t="shared" si="2"/>
        <v>900</v>
      </c>
      <c r="F109" s="4">
        <v>562500</v>
      </c>
      <c r="G109" s="16"/>
      <c r="H109" s="22"/>
      <c r="I109" s="22"/>
    </row>
    <row r="110" spans="1:9" ht="18">
      <c r="A110" s="19" t="s">
        <v>110</v>
      </c>
      <c r="B110" s="3">
        <v>7225508000</v>
      </c>
      <c r="C110" s="3" t="s">
        <v>12</v>
      </c>
      <c r="D110" s="20">
        <v>25</v>
      </c>
      <c r="E110" s="37">
        <f t="shared" si="2"/>
        <v>872.4994025649876</v>
      </c>
      <c r="F110" s="4">
        <v>21812.48506412469</v>
      </c>
      <c r="G110" s="16"/>
      <c r="H110" s="22"/>
      <c r="I110" s="22"/>
    </row>
    <row r="111" spans="1:9" ht="18" customHeight="1">
      <c r="A111" s="11" t="s">
        <v>111</v>
      </c>
      <c r="B111" s="12"/>
      <c r="C111" s="12" t="s">
        <v>12</v>
      </c>
      <c r="D111" s="30">
        <v>1200</v>
      </c>
      <c r="E111" s="41">
        <f t="shared" si="2"/>
        <v>1085.2173913043478</v>
      </c>
      <c r="F111" s="27">
        <v>1302260.8695652173</v>
      </c>
      <c r="G111" s="16"/>
      <c r="H111" s="22"/>
      <c r="I111" s="22"/>
    </row>
    <row r="112" spans="1:9" ht="18">
      <c r="A112" s="11" t="s">
        <v>112</v>
      </c>
      <c r="B112" s="12"/>
      <c r="C112" s="12" t="s">
        <v>12</v>
      </c>
      <c r="D112" s="30">
        <v>50</v>
      </c>
      <c r="E112" s="41">
        <f t="shared" si="2"/>
        <v>1120</v>
      </c>
      <c r="F112" s="27">
        <v>56000</v>
      </c>
      <c r="G112" s="16"/>
      <c r="H112" s="22"/>
      <c r="I112" s="22"/>
    </row>
    <row r="113" spans="1:9" ht="18">
      <c r="A113" s="11" t="s">
        <v>113</v>
      </c>
      <c r="B113" s="12"/>
      <c r="C113" s="11"/>
      <c r="D113" s="30"/>
      <c r="E113" s="41"/>
      <c r="F113" s="27">
        <v>1949234.7826086958</v>
      </c>
      <c r="G113" s="16"/>
      <c r="H113" s="23"/>
      <c r="I113" s="24"/>
    </row>
    <row r="114" spans="1:9" ht="18">
      <c r="A114" s="1" t="s">
        <v>114</v>
      </c>
      <c r="B114" s="2">
        <v>854511080</v>
      </c>
      <c r="C114" s="3" t="s">
        <v>30</v>
      </c>
      <c r="D114" s="20">
        <v>6</v>
      </c>
      <c r="E114" s="37">
        <f t="shared" si="2"/>
        <v>4239.130434782609</v>
      </c>
      <c r="F114" s="4">
        <v>25434.782608695652</v>
      </c>
      <c r="G114" s="16"/>
      <c r="H114" s="22"/>
      <c r="I114" s="22"/>
    </row>
    <row r="115" spans="1:9" ht="18">
      <c r="A115" s="1" t="s">
        <v>115</v>
      </c>
      <c r="B115" s="2">
        <v>854511080</v>
      </c>
      <c r="C115" s="3" t="s">
        <v>30</v>
      </c>
      <c r="D115" s="20">
        <v>4</v>
      </c>
      <c r="E115" s="37">
        <f t="shared" si="2"/>
        <v>5086.95652173913</v>
      </c>
      <c r="F115" s="4">
        <v>20347.82608695652</v>
      </c>
      <c r="G115" s="16"/>
      <c r="H115" s="22"/>
      <c r="I115" s="22"/>
    </row>
    <row r="116" spans="1:9" ht="18">
      <c r="A116" s="1" t="s">
        <v>116</v>
      </c>
      <c r="B116" s="2">
        <v>854511080</v>
      </c>
      <c r="C116" s="3" t="s">
        <v>30</v>
      </c>
      <c r="D116" s="20">
        <v>4</v>
      </c>
      <c r="E116" s="37">
        <f t="shared" si="2"/>
        <v>4239.130434782609</v>
      </c>
      <c r="F116" s="4">
        <v>16956.521739130436</v>
      </c>
      <c r="G116" s="16"/>
      <c r="H116" s="22"/>
      <c r="I116" s="22"/>
    </row>
    <row r="117" spans="1:9" ht="18">
      <c r="A117" s="1" t="s">
        <v>117</v>
      </c>
      <c r="B117" s="2">
        <v>854511080</v>
      </c>
      <c r="C117" s="3" t="s">
        <v>30</v>
      </c>
      <c r="D117" s="20">
        <v>4</v>
      </c>
      <c r="E117" s="37">
        <f t="shared" si="2"/>
        <v>3730.4347826086955</v>
      </c>
      <c r="F117" s="4">
        <v>14921.739130434782</v>
      </c>
      <c r="G117" s="16"/>
      <c r="H117" s="22"/>
      <c r="I117" s="22"/>
    </row>
    <row r="118" spans="1:9" ht="18" customHeight="1">
      <c r="A118" s="1" t="s">
        <v>118</v>
      </c>
      <c r="B118" s="2">
        <v>854511080</v>
      </c>
      <c r="C118" s="3" t="s">
        <v>30</v>
      </c>
      <c r="D118" s="20">
        <v>2</v>
      </c>
      <c r="E118" s="37">
        <f t="shared" si="2"/>
        <v>3730.4347826086955</v>
      </c>
      <c r="F118" s="4">
        <v>7460.869565217391</v>
      </c>
      <c r="G118" s="16"/>
      <c r="H118" s="22"/>
      <c r="I118" s="22"/>
    </row>
    <row r="119" spans="1:9" ht="36">
      <c r="A119" s="1" t="s">
        <v>119</v>
      </c>
      <c r="B119" s="2">
        <v>854511080</v>
      </c>
      <c r="C119" s="3" t="s">
        <v>30</v>
      </c>
      <c r="D119" s="20">
        <v>24</v>
      </c>
      <c r="E119" s="37">
        <f t="shared" si="2"/>
        <v>12717.391304347826</v>
      </c>
      <c r="F119" s="4">
        <v>305217.39130434784</v>
      </c>
      <c r="G119" s="16"/>
      <c r="H119" s="22"/>
      <c r="I119" s="22"/>
    </row>
    <row r="120" spans="1:9" ht="18">
      <c r="A120" s="1" t="s">
        <v>120</v>
      </c>
      <c r="B120" s="2">
        <v>854511080</v>
      </c>
      <c r="C120" s="3" t="s">
        <v>30</v>
      </c>
      <c r="D120" s="20">
        <v>12</v>
      </c>
      <c r="E120" s="37">
        <f t="shared" si="2"/>
        <v>5934.782608695652</v>
      </c>
      <c r="F120" s="4">
        <v>71217.39130434782</v>
      </c>
      <c r="G120" s="16"/>
      <c r="H120" s="22"/>
      <c r="I120" s="22"/>
    </row>
    <row r="121" spans="1:9" ht="18">
      <c r="A121" s="1" t="s">
        <v>121</v>
      </c>
      <c r="B121" s="2">
        <v>854511080</v>
      </c>
      <c r="C121" s="3" t="s">
        <v>30</v>
      </c>
      <c r="D121" s="20">
        <v>8</v>
      </c>
      <c r="E121" s="37">
        <f t="shared" si="2"/>
        <v>5934.782608695652</v>
      </c>
      <c r="F121" s="4">
        <v>47478.260869565216</v>
      </c>
      <c r="G121" s="16"/>
      <c r="H121" s="22"/>
      <c r="I121" s="22"/>
    </row>
    <row r="122" spans="1:9" ht="18">
      <c r="A122" s="1" t="s">
        <v>122</v>
      </c>
      <c r="B122" s="2">
        <v>854511080</v>
      </c>
      <c r="C122" s="3" t="s">
        <v>30</v>
      </c>
      <c r="D122" s="20">
        <v>10</v>
      </c>
      <c r="E122" s="37">
        <f t="shared" si="2"/>
        <v>7000</v>
      </c>
      <c r="F122" s="4">
        <v>70000</v>
      </c>
      <c r="G122" s="16"/>
      <c r="H122" s="22"/>
      <c r="I122" s="22"/>
    </row>
    <row r="123" spans="1:9" ht="18">
      <c r="A123" s="1" t="s">
        <v>123</v>
      </c>
      <c r="B123" s="2">
        <v>854511080</v>
      </c>
      <c r="C123" s="3" t="s">
        <v>30</v>
      </c>
      <c r="D123" s="20">
        <v>8</v>
      </c>
      <c r="E123" s="37">
        <f t="shared" si="2"/>
        <v>22000</v>
      </c>
      <c r="F123" s="4">
        <v>176000</v>
      </c>
      <c r="G123" s="16"/>
      <c r="H123" s="22"/>
      <c r="I123" s="22"/>
    </row>
    <row r="124" spans="1:9" ht="18">
      <c r="A124" s="1" t="s">
        <v>124</v>
      </c>
      <c r="B124" s="2">
        <v>854511080</v>
      </c>
      <c r="C124" s="3" t="s">
        <v>30</v>
      </c>
      <c r="D124" s="20">
        <v>14</v>
      </c>
      <c r="E124" s="37">
        <f t="shared" si="2"/>
        <v>12500</v>
      </c>
      <c r="F124" s="4">
        <v>175000</v>
      </c>
      <c r="G124" s="16"/>
      <c r="H124" s="22"/>
      <c r="I124" s="22"/>
    </row>
    <row r="125" spans="1:9" ht="18">
      <c r="A125" s="1" t="s">
        <v>125</v>
      </c>
      <c r="B125" s="2">
        <v>854511080</v>
      </c>
      <c r="C125" s="3" t="s">
        <v>30</v>
      </c>
      <c r="D125" s="20">
        <v>8</v>
      </c>
      <c r="E125" s="37">
        <f t="shared" si="2"/>
        <v>18000</v>
      </c>
      <c r="F125" s="4">
        <v>144000</v>
      </c>
      <c r="G125" s="16"/>
      <c r="H125" s="22"/>
      <c r="I125" s="22"/>
    </row>
    <row r="126" spans="1:9" ht="36">
      <c r="A126" s="1" t="s">
        <v>126</v>
      </c>
      <c r="B126" s="2"/>
      <c r="C126" s="3" t="s">
        <v>30</v>
      </c>
      <c r="D126" s="20">
        <v>6</v>
      </c>
      <c r="E126" s="37">
        <f t="shared" si="2"/>
        <v>15000</v>
      </c>
      <c r="F126" s="4">
        <v>90000</v>
      </c>
      <c r="G126" s="16"/>
      <c r="H126" s="22"/>
      <c r="I126" s="22"/>
    </row>
    <row r="127" spans="1:9" ht="18">
      <c r="A127" s="1" t="s">
        <v>127</v>
      </c>
      <c r="B127" s="2"/>
      <c r="C127" s="3" t="s">
        <v>30</v>
      </c>
      <c r="D127" s="20">
        <v>4</v>
      </c>
      <c r="E127" s="37">
        <f t="shared" si="2"/>
        <v>22000</v>
      </c>
      <c r="F127" s="4">
        <v>88000</v>
      </c>
      <c r="G127" s="16"/>
      <c r="H127" s="22"/>
      <c r="I127" s="22"/>
    </row>
    <row r="128" spans="1:9" ht="18">
      <c r="A128" s="1" t="s">
        <v>128</v>
      </c>
      <c r="B128" s="2"/>
      <c r="C128" s="3" t="s">
        <v>30</v>
      </c>
      <c r="D128" s="20">
        <v>4</v>
      </c>
      <c r="E128" s="37">
        <f t="shared" si="2"/>
        <v>22000</v>
      </c>
      <c r="F128" s="4">
        <v>88000</v>
      </c>
      <c r="G128" s="16"/>
      <c r="H128" s="22"/>
      <c r="I128" s="22"/>
    </row>
    <row r="129" spans="1:9" ht="36">
      <c r="A129" s="1" t="s">
        <v>129</v>
      </c>
      <c r="B129" s="2"/>
      <c r="C129" s="3" t="s">
        <v>30</v>
      </c>
      <c r="D129" s="20">
        <v>6</v>
      </c>
      <c r="E129" s="37">
        <f t="shared" si="2"/>
        <v>12500</v>
      </c>
      <c r="F129" s="4">
        <v>75000</v>
      </c>
      <c r="G129" s="16"/>
      <c r="H129" s="22"/>
      <c r="I129" s="22"/>
    </row>
    <row r="130" spans="1:9" ht="18">
      <c r="A130" s="1" t="s">
        <v>130</v>
      </c>
      <c r="B130" s="2"/>
      <c r="C130" s="3" t="s">
        <v>30</v>
      </c>
      <c r="D130" s="20">
        <v>20</v>
      </c>
      <c r="E130" s="37">
        <f t="shared" si="2"/>
        <v>4700</v>
      </c>
      <c r="F130" s="4">
        <v>94000</v>
      </c>
      <c r="G130" s="16"/>
      <c r="H130" s="22"/>
      <c r="I130" s="22"/>
    </row>
    <row r="131" spans="1:9" ht="18">
      <c r="A131" s="1" t="s">
        <v>131</v>
      </c>
      <c r="B131" s="2"/>
      <c r="C131" s="3" t="s">
        <v>30</v>
      </c>
      <c r="D131" s="20">
        <v>4</v>
      </c>
      <c r="E131" s="37">
        <f t="shared" si="2"/>
        <v>15000</v>
      </c>
      <c r="F131" s="4">
        <v>60000</v>
      </c>
      <c r="G131" s="16"/>
      <c r="H131" s="22"/>
      <c r="I131" s="22"/>
    </row>
    <row r="132" spans="1:9" ht="18">
      <c r="A132" s="1" t="s">
        <v>132</v>
      </c>
      <c r="B132" s="2"/>
      <c r="C132" s="3" t="s">
        <v>30</v>
      </c>
      <c r="D132" s="20">
        <v>10</v>
      </c>
      <c r="E132" s="37">
        <f t="shared" si="2"/>
        <v>5000</v>
      </c>
      <c r="F132" s="4">
        <v>50000</v>
      </c>
      <c r="G132" s="16"/>
      <c r="H132" s="22"/>
      <c r="I132" s="22"/>
    </row>
    <row r="133" spans="1:9" ht="18">
      <c r="A133" s="1" t="s">
        <v>133</v>
      </c>
      <c r="B133" s="2"/>
      <c r="C133" s="3" t="s">
        <v>30</v>
      </c>
      <c r="D133" s="20">
        <v>8</v>
      </c>
      <c r="E133" s="37">
        <f t="shared" si="2"/>
        <v>4800</v>
      </c>
      <c r="F133" s="4">
        <v>38400</v>
      </c>
      <c r="G133" s="16"/>
      <c r="H133" s="22"/>
      <c r="I133" s="22"/>
    </row>
    <row r="134" spans="1:9" ht="18">
      <c r="A134" s="1" t="s">
        <v>134</v>
      </c>
      <c r="B134" s="2"/>
      <c r="C134" s="3" t="s">
        <v>30</v>
      </c>
      <c r="D134" s="20">
        <v>8</v>
      </c>
      <c r="E134" s="37">
        <f t="shared" si="2"/>
        <v>4800</v>
      </c>
      <c r="F134" s="4">
        <v>38400</v>
      </c>
      <c r="G134" s="16"/>
      <c r="H134" s="22"/>
      <c r="I134" s="22"/>
    </row>
    <row r="135" spans="1:9" ht="18">
      <c r="A135" s="1" t="s">
        <v>135</v>
      </c>
      <c r="B135" s="2">
        <v>854511080</v>
      </c>
      <c r="C135" s="3" t="s">
        <v>30</v>
      </c>
      <c r="D135" s="20">
        <v>8</v>
      </c>
      <c r="E135" s="37">
        <f t="shared" si="2"/>
        <v>4800</v>
      </c>
      <c r="F135" s="4">
        <v>38400</v>
      </c>
      <c r="G135" s="16"/>
      <c r="H135" s="22"/>
      <c r="I135" s="22"/>
    </row>
    <row r="136" spans="1:9" ht="18">
      <c r="A136" s="1" t="s">
        <v>136</v>
      </c>
      <c r="B136" s="2">
        <v>854511080</v>
      </c>
      <c r="C136" s="3" t="s">
        <v>30</v>
      </c>
      <c r="D136" s="20">
        <v>8</v>
      </c>
      <c r="E136" s="37">
        <f t="shared" si="2"/>
        <v>4700</v>
      </c>
      <c r="F136" s="4">
        <v>37600</v>
      </c>
      <c r="G136" s="16"/>
      <c r="H136" s="22"/>
      <c r="I136" s="22"/>
    </row>
    <row r="137" spans="1:9" ht="18">
      <c r="A137" s="1" t="s">
        <v>137</v>
      </c>
      <c r="B137" s="2">
        <v>854511080</v>
      </c>
      <c r="C137" s="3" t="s">
        <v>30</v>
      </c>
      <c r="D137" s="20">
        <v>8</v>
      </c>
      <c r="E137" s="37">
        <f t="shared" si="2"/>
        <v>4700</v>
      </c>
      <c r="F137" s="4">
        <v>37600</v>
      </c>
      <c r="G137" s="16"/>
      <c r="H137" s="22"/>
      <c r="I137" s="22"/>
    </row>
    <row r="138" spans="1:9" ht="18">
      <c r="A138" s="1" t="s">
        <v>138</v>
      </c>
      <c r="B138" s="2">
        <v>854511080</v>
      </c>
      <c r="C138" s="3" t="s">
        <v>30</v>
      </c>
      <c r="D138" s="20">
        <v>6</v>
      </c>
      <c r="E138" s="37">
        <f t="shared" si="2"/>
        <v>5500</v>
      </c>
      <c r="F138" s="4">
        <v>33000</v>
      </c>
      <c r="G138" s="16"/>
      <c r="H138" s="22"/>
      <c r="I138" s="22"/>
    </row>
    <row r="139" spans="1:9" ht="18">
      <c r="A139" s="1" t="s">
        <v>139</v>
      </c>
      <c r="B139" s="2">
        <v>854511080</v>
      </c>
      <c r="C139" s="3" t="s">
        <v>30</v>
      </c>
      <c r="D139" s="20">
        <v>12</v>
      </c>
      <c r="E139" s="37">
        <f t="shared" si="2"/>
        <v>2600</v>
      </c>
      <c r="F139" s="4">
        <v>31200</v>
      </c>
      <c r="G139" s="16"/>
      <c r="H139" s="22"/>
      <c r="I139" s="22"/>
    </row>
    <row r="140" spans="1:9" ht="18">
      <c r="A140" s="1" t="s">
        <v>140</v>
      </c>
      <c r="B140" s="2">
        <v>854511080</v>
      </c>
      <c r="C140" s="3" t="s">
        <v>30</v>
      </c>
      <c r="D140" s="20">
        <v>6</v>
      </c>
      <c r="E140" s="37">
        <f t="shared" si="2"/>
        <v>5000</v>
      </c>
      <c r="F140" s="4">
        <v>30000</v>
      </c>
      <c r="G140" s="16"/>
      <c r="H140" s="22"/>
      <c r="I140" s="22"/>
    </row>
    <row r="141" spans="1:9" ht="18">
      <c r="A141" s="1" t="s">
        <v>141</v>
      </c>
      <c r="B141" s="2">
        <v>854511080</v>
      </c>
      <c r="C141" s="3" t="s">
        <v>30</v>
      </c>
      <c r="D141" s="20">
        <v>6</v>
      </c>
      <c r="E141" s="37">
        <f t="shared" si="2"/>
        <v>4000</v>
      </c>
      <c r="F141" s="4">
        <v>24000</v>
      </c>
      <c r="G141" s="16"/>
      <c r="H141" s="22"/>
      <c r="I141" s="22"/>
    </row>
    <row r="142" spans="1:9" ht="18">
      <c r="A142" s="1" t="s">
        <v>142</v>
      </c>
      <c r="B142" s="2">
        <v>854511080</v>
      </c>
      <c r="C142" s="3" t="s">
        <v>30</v>
      </c>
      <c r="D142" s="20">
        <v>6</v>
      </c>
      <c r="E142" s="37">
        <f t="shared" si="2"/>
        <v>3600</v>
      </c>
      <c r="F142" s="4">
        <v>21600</v>
      </c>
      <c r="G142" s="16"/>
      <c r="H142" s="22"/>
      <c r="I142" s="22"/>
    </row>
    <row r="143" spans="1:9" ht="18">
      <c r="A143" s="1" t="s">
        <v>143</v>
      </c>
      <c r="B143" s="2">
        <v>854511080</v>
      </c>
      <c r="C143" s="3" t="s">
        <v>30</v>
      </c>
      <c r="D143" s="20">
        <v>14</v>
      </c>
      <c r="E143" s="37">
        <f t="shared" si="2"/>
        <v>0</v>
      </c>
      <c r="F143" s="4">
        <v>0</v>
      </c>
      <c r="G143" s="16"/>
      <c r="H143" s="22"/>
      <c r="I143" s="22"/>
    </row>
    <row r="144" spans="1:9" ht="18" customHeight="1">
      <c r="A144" s="11" t="s">
        <v>144</v>
      </c>
      <c r="B144" s="12"/>
      <c r="C144" s="12" t="s">
        <v>76</v>
      </c>
      <c r="D144" s="30">
        <v>183325.75</v>
      </c>
      <c r="E144" s="41"/>
      <c r="F144" s="27">
        <v>441780</v>
      </c>
      <c r="G144" s="16"/>
      <c r="H144" s="23"/>
      <c r="I144" s="24"/>
    </row>
    <row r="145" spans="1:9" ht="18">
      <c r="A145" s="19" t="s">
        <v>145</v>
      </c>
      <c r="B145" s="2"/>
      <c r="C145" s="3" t="s">
        <v>76</v>
      </c>
      <c r="D145" s="20">
        <v>67500</v>
      </c>
      <c r="E145" s="31">
        <f t="shared" si="2"/>
        <v>2.4</v>
      </c>
      <c r="F145" s="4">
        <v>162000</v>
      </c>
      <c r="G145" s="16"/>
      <c r="H145" s="22"/>
      <c r="I145" s="22"/>
    </row>
    <row r="146" spans="1:9" ht="18">
      <c r="A146" s="19" t="s">
        <v>146</v>
      </c>
      <c r="B146" s="2"/>
      <c r="C146" s="3" t="s">
        <v>76</v>
      </c>
      <c r="D146" s="20">
        <v>28750</v>
      </c>
      <c r="E146" s="31">
        <f t="shared" si="2"/>
        <v>2.4</v>
      </c>
      <c r="F146" s="4">
        <v>69000</v>
      </c>
      <c r="G146" s="16"/>
      <c r="H146" s="22"/>
      <c r="I146" s="22"/>
    </row>
    <row r="147" spans="1:9" ht="18">
      <c r="A147" s="19" t="s">
        <v>147</v>
      </c>
      <c r="B147" s="2"/>
      <c r="C147" s="3" t="s">
        <v>76</v>
      </c>
      <c r="D147" s="20">
        <v>20687.5</v>
      </c>
      <c r="E147" s="31">
        <f t="shared" si="2"/>
        <v>2.4</v>
      </c>
      <c r="F147" s="4">
        <v>49650</v>
      </c>
      <c r="G147" s="16"/>
      <c r="H147" s="22"/>
      <c r="I147" s="22"/>
    </row>
    <row r="148" spans="1:9" ht="18">
      <c r="A148" s="19" t="s">
        <v>148</v>
      </c>
      <c r="B148" s="2"/>
      <c r="C148" s="3" t="s">
        <v>76</v>
      </c>
      <c r="D148" s="20">
        <v>16550</v>
      </c>
      <c r="E148" s="31">
        <f t="shared" si="2"/>
        <v>2.4</v>
      </c>
      <c r="F148" s="4">
        <v>39720</v>
      </c>
      <c r="G148" s="16"/>
      <c r="H148" s="22"/>
      <c r="I148" s="22"/>
    </row>
    <row r="149" spans="1:9" ht="18">
      <c r="A149" s="19" t="s">
        <v>149</v>
      </c>
      <c r="B149" s="2"/>
      <c r="C149" s="3" t="s">
        <v>76</v>
      </c>
      <c r="D149" s="20">
        <v>16550</v>
      </c>
      <c r="E149" s="31">
        <f t="shared" si="2"/>
        <v>2.4</v>
      </c>
      <c r="F149" s="4">
        <v>39720</v>
      </c>
      <c r="G149" s="16"/>
      <c r="H149" s="22"/>
      <c r="I149" s="22"/>
    </row>
    <row r="150" spans="1:9" ht="18">
      <c r="A150" s="19" t="s">
        <v>150</v>
      </c>
      <c r="B150" s="2"/>
      <c r="C150" s="3" t="s">
        <v>76</v>
      </c>
      <c r="D150" s="20">
        <v>16550</v>
      </c>
      <c r="E150" s="31">
        <f t="shared" si="2"/>
        <v>2.4</v>
      </c>
      <c r="F150" s="4">
        <v>39720</v>
      </c>
      <c r="G150" s="16"/>
      <c r="H150" s="22"/>
      <c r="I150" s="22"/>
    </row>
    <row r="151" spans="1:9" ht="18">
      <c r="A151" s="19" t="s">
        <v>151</v>
      </c>
      <c r="B151" s="2"/>
      <c r="C151" s="3" t="s">
        <v>76</v>
      </c>
      <c r="D151" s="20">
        <v>12412.5</v>
      </c>
      <c r="E151" s="31">
        <f t="shared" si="2"/>
        <v>2.4</v>
      </c>
      <c r="F151" s="4">
        <v>29790</v>
      </c>
      <c r="G151" s="16"/>
      <c r="H151" s="22"/>
      <c r="I151" s="22"/>
    </row>
    <row r="152" spans="1:9" ht="18">
      <c r="A152" s="19" t="s">
        <v>152</v>
      </c>
      <c r="B152" s="2"/>
      <c r="C152" s="3" t="s">
        <v>76</v>
      </c>
      <c r="D152" s="20">
        <v>2750</v>
      </c>
      <c r="E152" s="31">
        <f t="shared" si="2"/>
        <v>2.4</v>
      </c>
      <c r="F152" s="4">
        <v>6600</v>
      </c>
      <c r="G152" s="16"/>
      <c r="H152" s="22"/>
      <c r="I152" s="22"/>
    </row>
    <row r="153" spans="1:9" ht="18">
      <c r="A153" s="19" t="s">
        <v>153</v>
      </c>
      <c r="B153" s="2"/>
      <c r="C153" s="3" t="s">
        <v>76</v>
      </c>
      <c r="D153" s="20">
        <v>1500</v>
      </c>
      <c r="E153" s="31">
        <f t="shared" si="2"/>
        <v>2.4</v>
      </c>
      <c r="F153" s="4">
        <v>3600</v>
      </c>
      <c r="G153" s="16"/>
      <c r="H153" s="22"/>
      <c r="I153" s="22"/>
    </row>
    <row r="154" spans="1:9" ht="18">
      <c r="A154" s="19" t="s">
        <v>154</v>
      </c>
      <c r="B154" s="2"/>
      <c r="C154" s="3" t="s">
        <v>101</v>
      </c>
      <c r="D154" s="20">
        <v>0.75</v>
      </c>
      <c r="E154" s="37">
        <f t="shared" si="2"/>
        <v>2400</v>
      </c>
      <c r="F154" s="4">
        <v>1800</v>
      </c>
      <c r="G154" s="16"/>
      <c r="H154" s="22"/>
      <c r="I154" s="22"/>
    </row>
    <row r="155" spans="1:9" ht="18">
      <c r="A155" s="19" t="s">
        <v>155</v>
      </c>
      <c r="B155" s="2"/>
      <c r="C155" s="3" t="s">
        <v>76</v>
      </c>
      <c r="D155" s="20">
        <v>75</v>
      </c>
      <c r="E155" s="31">
        <f t="shared" si="2"/>
        <v>2.4</v>
      </c>
      <c r="F155" s="4">
        <v>180</v>
      </c>
      <c r="G155" s="16"/>
      <c r="H155" s="22"/>
      <c r="I155" s="22"/>
    </row>
    <row r="156" spans="1:9" ht="18">
      <c r="A156" s="11" t="s">
        <v>156</v>
      </c>
      <c r="B156" s="12"/>
      <c r="C156" s="12" t="s">
        <v>12</v>
      </c>
      <c r="D156" s="30"/>
      <c r="E156" s="41"/>
      <c r="F156" s="14">
        <v>218085</v>
      </c>
      <c r="G156" s="16"/>
      <c r="H156" s="23"/>
      <c r="I156" s="24"/>
    </row>
    <row r="157" spans="1:9" ht="18" customHeight="1">
      <c r="A157" s="19" t="s">
        <v>157</v>
      </c>
      <c r="B157" s="3">
        <v>2529210000</v>
      </c>
      <c r="C157" s="3" t="s">
        <v>12</v>
      </c>
      <c r="D157" s="20">
        <v>375</v>
      </c>
      <c r="E157" s="37">
        <f t="shared" si="2"/>
        <v>450</v>
      </c>
      <c r="F157" s="4">
        <v>168750</v>
      </c>
      <c r="G157" s="16"/>
      <c r="H157" s="22"/>
      <c r="I157" s="22"/>
    </row>
    <row r="158" spans="1:9" ht="18">
      <c r="A158" s="19" t="s">
        <v>158</v>
      </c>
      <c r="B158" s="3">
        <v>2529210000</v>
      </c>
      <c r="C158" s="3" t="s">
        <v>12</v>
      </c>
      <c r="D158" s="20">
        <v>75.9</v>
      </c>
      <c r="E158" s="37">
        <f t="shared" si="2"/>
        <v>650.0000000000001</v>
      </c>
      <c r="F158" s="4">
        <v>49335.000000000015</v>
      </c>
      <c r="G158" s="16"/>
      <c r="H158" s="22"/>
      <c r="I158" s="22"/>
    </row>
    <row r="159" spans="1:9" ht="18" customHeight="1">
      <c r="A159" s="11" t="s">
        <v>159</v>
      </c>
      <c r="B159" s="12"/>
      <c r="C159" s="12" t="s">
        <v>12</v>
      </c>
      <c r="D159" s="26">
        <v>69.4315</v>
      </c>
      <c r="E159" s="41"/>
      <c r="F159" s="27">
        <v>131330</v>
      </c>
      <c r="G159" s="18"/>
      <c r="H159" s="32"/>
      <c r="I159" s="24"/>
    </row>
    <row r="160" spans="1:9" ht="18">
      <c r="A160" s="19" t="s">
        <v>160</v>
      </c>
      <c r="B160" s="3"/>
      <c r="C160" s="3" t="s">
        <v>12</v>
      </c>
      <c r="D160" s="20">
        <v>30.2635</v>
      </c>
      <c r="E160" s="37">
        <f t="shared" si="2"/>
        <v>1900.003304310473</v>
      </c>
      <c r="F160" s="4">
        <v>57500.75</v>
      </c>
      <c r="G160" s="33"/>
      <c r="H160" s="22"/>
      <c r="I160" s="22"/>
    </row>
    <row r="161" spans="1:9" ht="18">
      <c r="A161" s="19" t="s">
        <v>161</v>
      </c>
      <c r="B161" s="3"/>
      <c r="C161" s="3" t="s">
        <v>12</v>
      </c>
      <c r="D161" s="20">
        <v>8.9</v>
      </c>
      <c r="E161" s="37">
        <f t="shared" si="2"/>
        <v>1900</v>
      </c>
      <c r="F161" s="4">
        <v>16910</v>
      </c>
      <c r="G161" s="33"/>
      <c r="H161" s="22"/>
      <c r="I161" s="22"/>
    </row>
    <row r="162" spans="1:9" ht="18">
      <c r="A162" s="19" t="s">
        <v>162</v>
      </c>
      <c r="B162" s="3"/>
      <c r="C162" s="3" t="s">
        <v>12</v>
      </c>
      <c r="D162" s="20">
        <v>7.318</v>
      </c>
      <c r="E162" s="37">
        <f aca="true" t="shared" si="3" ref="E162:E205">F162/D162</f>
        <v>1900.0068324678875</v>
      </c>
      <c r="F162" s="4">
        <v>13904.25</v>
      </c>
      <c r="G162" s="33"/>
      <c r="H162" s="22"/>
      <c r="I162" s="22"/>
    </row>
    <row r="163" spans="1:9" ht="18">
      <c r="A163" s="19" t="s">
        <v>163</v>
      </c>
      <c r="B163" s="3"/>
      <c r="C163" s="3" t="s">
        <v>12</v>
      </c>
      <c r="D163" s="20">
        <v>0.44999999999999996</v>
      </c>
      <c r="E163" s="37">
        <f t="shared" si="3"/>
        <v>1700.0000000000002</v>
      </c>
      <c r="F163" s="4">
        <v>765</v>
      </c>
      <c r="G163" s="33"/>
      <c r="H163" s="22"/>
      <c r="I163" s="22"/>
    </row>
    <row r="164" spans="1:9" ht="18">
      <c r="A164" s="19" t="s">
        <v>164</v>
      </c>
      <c r="B164" s="3"/>
      <c r="C164" s="3" t="str">
        <f>'[2]Мет.изделия и стройматериалы'!D32</f>
        <v>тн</v>
      </c>
      <c r="D164" s="20">
        <v>20</v>
      </c>
      <c r="E164" s="37">
        <f t="shared" si="3"/>
        <v>1900</v>
      </c>
      <c r="F164" s="4">
        <v>38000</v>
      </c>
      <c r="G164" s="33"/>
      <c r="H164" s="22"/>
      <c r="I164" s="22"/>
    </row>
    <row r="165" spans="1:9" ht="18">
      <c r="A165" s="19" t="s">
        <v>165</v>
      </c>
      <c r="B165" s="3"/>
      <c r="C165" s="3" t="s">
        <v>12</v>
      </c>
      <c r="D165" s="20"/>
      <c r="E165" s="37"/>
      <c r="F165" s="4"/>
      <c r="G165" s="33"/>
      <c r="H165" s="22"/>
      <c r="I165" s="22"/>
    </row>
    <row r="166" spans="1:9" ht="18">
      <c r="A166" s="19" t="s">
        <v>166</v>
      </c>
      <c r="B166" s="3"/>
      <c r="C166" s="3" t="str">
        <f>'[2]Мет.изделия и стройматериалы'!D35</f>
        <v>тн</v>
      </c>
      <c r="D166" s="20">
        <v>2.5</v>
      </c>
      <c r="E166" s="37">
        <f t="shared" si="3"/>
        <v>1700</v>
      </c>
      <c r="F166" s="4">
        <v>4250</v>
      </c>
      <c r="G166" s="33"/>
      <c r="H166" s="22"/>
      <c r="I166" s="22"/>
    </row>
    <row r="167" spans="1:9" ht="18">
      <c r="A167" s="11" t="s">
        <v>167</v>
      </c>
      <c r="B167" s="12"/>
      <c r="C167" s="12" t="s">
        <v>30</v>
      </c>
      <c r="D167" s="30"/>
      <c r="E167" s="41"/>
      <c r="F167" s="27">
        <v>1009800</v>
      </c>
      <c r="G167" s="16"/>
      <c r="H167" s="23"/>
      <c r="I167" s="24"/>
    </row>
    <row r="168" spans="1:9" ht="18" customHeight="1">
      <c r="A168" s="1" t="s">
        <v>168</v>
      </c>
      <c r="B168" s="3">
        <v>6903100000</v>
      </c>
      <c r="C168" s="3" t="s">
        <v>50</v>
      </c>
      <c r="D168" s="20">
        <v>2</v>
      </c>
      <c r="E168" s="37">
        <f t="shared" si="3"/>
        <v>212000</v>
      </c>
      <c r="F168" s="4">
        <v>424000</v>
      </c>
      <c r="G168" s="16"/>
      <c r="H168" s="22"/>
      <c r="I168" s="22"/>
    </row>
    <row r="169" spans="1:9" ht="18">
      <c r="A169" s="1" t="s">
        <v>169</v>
      </c>
      <c r="B169" s="3"/>
      <c r="C169" s="3" t="s">
        <v>50</v>
      </c>
      <c r="D169" s="20"/>
      <c r="E169" s="37"/>
      <c r="F169" s="4"/>
      <c r="G169" s="16"/>
      <c r="H169" s="22"/>
      <c r="I169" s="22"/>
    </row>
    <row r="170" spans="1:9" ht="18">
      <c r="A170" s="1" t="s">
        <v>170</v>
      </c>
      <c r="B170" s="3"/>
      <c r="C170" s="3" t="s">
        <v>50</v>
      </c>
      <c r="D170" s="20"/>
      <c r="E170" s="37"/>
      <c r="F170" s="4"/>
      <c r="G170" s="16"/>
      <c r="H170" s="22"/>
      <c r="I170" s="22"/>
    </row>
    <row r="171" spans="1:9" ht="18">
      <c r="A171" s="1" t="s">
        <v>171</v>
      </c>
      <c r="B171" s="3">
        <v>2704001900</v>
      </c>
      <c r="C171" s="3" t="s">
        <v>50</v>
      </c>
      <c r="D171" s="20">
        <v>12</v>
      </c>
      <c r="E171" s="37">
        <f t="shared" si="3"/>
        <v>13000</v>
      </c>
      <c r="F171" s="4">
        <v>156000</v>
      </c>
      <c r="G171" s="16"/>
      <c r="H171" s="22"/>
      <c r="I171" s="22"/>
    </row>
    <row r="172" spans="1:9" ht="18">
      <c r="A172" s="1" t="s">
        <v>172</v>
      </c>
      <c r="B172" s="3">
        <v>2704001900</v>
      </c>
      <c r="C172" s="3" t="s">
        <v>50</v>
      </c>
      <c r="D172" s="20">
        <v>24</v>
      </c>
      <c r="E172" s="37">
        <f t="shared" si="3"/>
        <v>10000</v>
      </c>
      <c r="F172" s="4">
        <v>240000</v>
      </c>
      <c r="G172" s="16"/>
      <c r="H172" s="22"/>
      <c r="I172" s="22"/>
    </row>
    <row r="173" spans="1:9" ht="18">
      <c r="A173" s="1" t="s">
        <v>173</v>
      </c>
      <c r="B173" s="3">
        <v>2704001900</v>
      </c>
      <c r="C173" s="3" t="s">
        <v>50</v>
      </c>
      <c r="D173" s="20">
        <v>14</v>
      </c>
      <c r="E173" s="37">
        <f t="shared" si="3"/>
        <v>2500</v>
      </c>
      <c r="F173" s="4">
        <v>35000</v>
      </c>
      <c r="G173" s="16"/>
      <c r="H173" s="22"/>
      <c r="I173" s="22"/>
    </row>
    <row r="174" spans="1:9" ht="18">
      <c r="A174" s="1" t="s">
        <v>174</v>
      </c>
      <c r="B174" s="3">
        <v>3801300000</v>
      </c>
      <c r="C174" s="3" t="s">
        <v>50</v>
      </c>
      <c r="D174" s="20">
        <v>10</v>
      </c>
      <c r="E174" s="37">
        <f t="shared" si="3"/>
        <v>2500</v>
      </c>
      <c r="F174" s="4">
        <v>25000</v>
      </c>
      <c r="G174" s="16"/>
      <c r="H174" s="22"/>
      <c r="I174" s="22"/>
    </row>
    <row r="175" spans="1:9" ht="18">
      <c r="A175" s="1" t="s">
        <v>174</v>
      </c>
      <c r="B175" s="3"/>
      <c r="C175" s="3" t="s">
        <v>50</v>
      </c>
      <c r="D175" s="20">
        <v>8</v>
      </c>
      <c r="E175" s="37">
        <f t="shared" si="3"/>
        <v>2500</v>
      </c>
      <c r="F175" s="4">
        <v>20000</v>
      </c>
      <c r="G175" s="16"/>
      <c r="H175" s="22"/>
      <c r="I175" s="22"/>
    </row>
    <row r="176" spans="1:9" ht="18">
      <c r="A176" s="1" t="s">
        <v>175</v>
      </c>
      <c r="B176" s="25"/>
      <c r="C176" s="3" t="s">
        <v>50</v>
      </c>
      <c r="D176" s="20">
        <v>6</v>
      </c>
      <c r="E176" s="37">
        <f t="shared" si="3"/>
        <v>2500</v>
      </c>
      <c r="F176" s="4">
        <v>15000</v>
      </c>
      <c r="G176" s="16"/>
      <c r="H176" s="22"/>
      <c r="I176" s="22"/>
    </row>
    <row r="177" spans="1:9" ht="18">
      <c r="A177" s="1" t="s">
        <v>176</v>
      </c>
      <c r="B177" s="3"/>
      <c r="C177" s="3" t="s">
        <v>50</v>
      </c>
      <c r="D177" s="20">
        <v>4</v>
      </c>
      <c r="E177" s="37">
        <f t="shared" si="3"/>
        <v>2500</v>
      </c>
      <c r="F177" s="4">
        <v>10000</v>
      </c>
      <c r="G177" s="16"/>
      <c r="H177" s="22"/>
      <c r="I177" s="22"/>
    </row>
    <row r="178" spans="1:9" ht="36">
      <c r="A178" s="1" t="s">
        <v>177</v>
      </c>
      <c r="B178" s="25"/>
      <c r="C178" s="3" t="s">
        <v>50</v>
      </c>
      <c r="D178" s="20">
        <v>40</v>
      </c>
      <c r="E178" s="37">
        <f t="shared" si="3"/>
        <v>120</v>
      </c>
      <c r="F178" s="4">
        <v>4800</v>
      </c>
      <c r="G178" s="16"/>
      <c r="H178" s="22"/>
      <c r="I178" s="22"/>
    </row>
    <row r="179" spans="1:9" ht="36">
      <c r="A179" s="1" t="s">
        <v>178</v>
      </c>
      <c r="B179" s="3"/>
      <c r="C179" s="3" t="s">
        <v>50</v>
      </c>
      <c r="D179" s="20">
        <v>40</v>
      </c>
      <c r="E179" s="37">
        <f t="shared" si="3"/>
        <v>120</v>
      </c>
      <c r="F179" s="4">
        <v>4800</v>
      </c>
      <c r="G179" s="16"/>
      <c r="H179" s="22"/>
      <c r="I179" s="22"/>
    </row>
    <row r="180" spans="1:9" ht="36">
      <c r="A180" s="1" t="s">
        <v>179</v>
      </c>
      <c r="B180" s="3"/>
      <c r="C180" s="3" t="s">
        <v>50</v>
      </c>
      <c r="D180" s="20">
        <v>40</v>
      </c>
      <c r="E180" s="37">
        <f t="shared" si="3"/>
        <v>120</v>
      </c>
      <c r="F180" s="4">
        <v>4800</v>
      </c>
      <c r="G180" s="16"/>
      <c r="H180" s="22"/>
      <c r="I180" s="22"/>
    </row>
    <row r="181" spans="1:9" ht="36">
      <c r="A181" s="1" t="s">
        <v>180</v>
      </c>
      <c r="B181" s="3"/>
      <c r="C181" s="3" t="s">
        <v>50</v>
      </c>
      <c r="D181" s="20">
        <v>40</v>
      </c>
      <c r="E181" s="37">
        <f t="shared" si="3"/>
        <v>120</v>
      </c>
      <c r="F181" s="4">
        <v>4800</v>
      </c>
      <c r="G181" s="16"/>
      <c r="H181" s="22"/>
      <c r="I181" s="22"/>
    </row>
    <row r="182" spans="1:9" ht="36">
      <c r="A182" s="1" t="s">
        <v>181</v>
      </c>
      <c r="B182" s="3"/>
      <c r="C182" s="3" t="s">
        <v>50</v>
      </c>
      <c r="D182" s="20">
        <v>40</v>
      </c>
      <c r="E182" s="37">
        <f t="shared" si="3"/>
        <v>120</v>
      </c>
      <c r="F182" s="4">
        <v>4800</v>
      </c>
      <c r="G182" s="16"/>
      <c r="H182" s="22"/>
      <c r="I182" s="22"/>
    </row>
    <row r="183" spans="1:9" ht="36">
      <c r="A183" s="1" t="s">
        <v>182</v>
      </c>
      <c r="B183" s="3"/>
      <c r="C183" s="3" t="s">
        <v>50</v>
      </c>
      <c r="D183" s="20">
        <v>40</v>
      </c>
      <c r="E183" s="37">
        <f t="shared" si="3"/>
        <v>120</v>
      </c>
      <c r="F183" s="4">
        <v>4800</v>
      </c>
      <c r="G183" s="16"/>
      <c r="H183" s="22"/>
      <c r="I183" s="22"/>
    </row>
    <row r="184" spans="1:9" ht="36">
      <c r="A184" s="1" t="s">
        <v>183</v>
      </c>
      <c r="B184" s="3"/>
      <c r="C184" s="3" t="s">
        <v>50</v>
      </c>
      <c r="D184" s="20">
        <v>40</v>
      </c>
      <c r="E184" s="37">
        <f t="shared" si="3"/>
        <v>120</v>
      </c>
      <c r="F184" s="4">
        <v>4800</v>
      </c>
      <c r="G184" s="16"/>
      <c r="H184" s="22"/>
      <c r="I184" s="22"/>
    </row>
    <row r="185" spans="1:9" ht="36">
      <c r="A185" s="1" t="s">
        <v>184</v>
      </c>
      <c r="B185" s="3"/>
      <c r="C185" s="3" t="s">
        <v>50</v>
      </c>
      <c r="D185" s="20">
        <v>40</v>
      </c>
      <c r="E185" s="37">
        <f t="shared" si="3"/>
        <v>120</v>
      </c>
      <c r="F185" s="4">
        <v>4800</v>
      </c>
      <c r="G185" s="16"/>
      <c r="H185" s="22"/>
      <c r="I185" s="22"/>
    </row>
    <row r="186" spans="1:9" ht="36">
      <c r="A186" s="1" t="s">
        <v>185</v>
      </c>
      <c r="B186" s="3"/>
      <c r="C186" s="3" t="s">
        <v>50</v>
      </c>
      <c r="D186" s="20">
        <v>1</v>
      </c>
      <c r="E186" s="37">
        <f t="shared" si="3"/>
        <v>3500</v>
      </c>
      <c r="F186" s="4">
        <v>3500</v>
      </c>
      <c r="G186" s="16"/>
      <c r="H186" s="22"/>
      <c r="I186" s="22"/>
    </row>
    <row r="187" spans="1:9" ht="36">
      <c r="A187" s="1" t="s">
        <v>186</v>
      </c>
      <c r="B187" s="3"/>
      <c r="C187" s="3" t="s">
        <v>50</v>
      </c>
      <c r="D187" s="20">
        <v>20</v>
      </c>
      <c r="E187" s="37">
        <f t="shared" si="3"/>
        <v>120</v>
      </c>
      <c r="F187" s="4">
        <v>2400</v>
      </c>
      <c r="G187" s="16"/>
      <c r="H187" s="22"/>
      <c r="I187" s="22"/>
    </row>
    <row r="188" spans="1:9" ht="36">
      <c r="A188" s="1" t="s">
        <v>187</v>
      </c>
      <c r="B188" s="3"/>
      <c r="C188" s="3" t="s">
        <v>50</v>
      </c>
      <c r="D188" s="20">
        <v>20</v>
      </c>
      <c r="E188" s="37">
        <f t="shared" si="3"/>
        <v>120</v>
      </c>
      <c r="F188" s="4">
        <v>2400</v>
      </c>
      <c r="G188" s="16"/>
      <c r="H188" s="22"/>
      <c r="I188" s="22"/>
    </row>
    <row r="189" spans="1:9" ht="36">
      <c r="A189" s="1" t="s">
        <v>188</v>
      </c>
      <c r="B189" s="3"/>
      <c r="C189" s="3" t="s">
        <v>50</v>
      </c>
      <c r="D189" s="20">
        <v>20</v>
      </c>
      <c r="E189" s="37">
        <f t="shared" si="3"/>
        <v>120</v>
      </c>
      <c r="F189" s="4">
        <v>2400</v>
      </c>
      <c r="G189" s="16"/>
      <c r="H189" s="22"/>
      <c r="I189" s="22"/>
    </row>
    <row r="190" spans="1:9" ht="36">
      <c r="A190" s="1" t="s">
        <v>189</v>
      </c>
      <c r="B190" s="3"/>
      <c r="C190" s="3" t="s">
        <v>50</v>
      </c>
      <c r="D190" s="20">
        <v>20</v>
      </c>
      <c r="E190" s="37">
        <f t="shared" si="3"/>
        <v>120</v>
      </c>
      <c r="F190" s="4">
        <v>2400</v>
      </c>
      <c r="G190" s="16"/>
      <c r="H190" s="22"/>
      <c r="I190" s="22"/>
    </row>
    <row r="191" spans="1:9" ht="36">
      <c r="A191" s="1" t="s">
        <v>190</v>
      </c>
      <c r="B191" s="3"/>
      <c r="C191" s="3" t="s">
        <v>50</v>
      </c>
      <c r="D191" s="20">
        <v>20</v>
      </c>
      <c r="E191" s="37">
        <f t="shared" si="3"/>
        <v>120</v>
      </c>
      <c r="F191" s="4">
        <v>2400</v>
      </c>
      <c r="G191" s="16"/>
      <c r="H191" s="22"/>
      <c r="I191" s="22"/>
    </row>
    <row r="192" spans="1:9" ht="36">
      <c r="A192" s="1" t="s">
        <v>191</v>
      </c>
      <c r="B192" s="3"/>
      <c r="C192" s="3" t="s">
        <v>50</v>
      </c>
      <c r="D192" s="20">
        <v>20</v>
      </c>
      <c r="E192" s="37">
        <f t="shared" si="3"/>
        <v>120</v>
      </c>
      <c r="F192" s="4">
        <v>2400</v>
      </c>
      <c r="G192" s="16"/>
      <c r="H192" s="22"/>
      <c r="I192" s="22"/>
    </row>
    <row r="193" spans="1:9" ht="36">
      <c r="A193" s="1" t="s">
        <v>192</v>
      </c>
      <c r="B193" s="3"/>
      <c r="C193" s="3" t="s">
        <v>50</v>
      </c>
      <c r="D193" s="20">
        <v>20</v>
      </c>
      <c r="E193" s="37">
        <f t="shared" si="3"/>
        <v>120</v>
      </c>
      <c r="F193" s="4">
        <v>2400</v>
      </c>
      <c r="G193" s="16"/>
      <c r="H193" s="22"/>
      <c r="I193" s="22"/>
    </row>
    <row r="194" spans="1:9" ht="36">
      <c r="A194" s="1" t="s">
        <v>193</v>
      </c>
      <c r="B194" s="3"/>
      <c r="C194" s="3" t="s">
        <v>50</v>
      </c>
      <c r="D194" s="20">
        <v>20</v>
      </c>
      <c r="E194" s="37">
        <f t="shared" si="3"/>
        <v>120</v>
      </c>
      <c r="F194" s="4">
        <v>2400</v>
      </c>
      <c r="G194" s="16"/>
      <c r="H194" s="22"/>
      <c r="I194" s="22"/>
    </row>
    <row r="195" spans="1:9" ht="36">
      <c r="A195" s="1" t="s">
        <v>194</v>
      </c>
      <c r="B195" s="3"/>
      <c r="C195" s="3" t="s">
        <v>50</v>
      </c>
      <c r="D195" s="20">
        <v>20</v>
      </c>
      <c r="E195" s="37">
        <f t="shared" si="3"/>
        <v>120</v>
      </c>
      <c r="F195" s="4">
        <v>2400</v>
      </c>
      <c r="G195" s="16"/>
      <c r="H195" s="22"/>
      <c r="I195" s="22"/>
    </row>
    <row r="196" spans="1:9" ht="36">
      <c r="A196" s="1" t="s">
        <v>195</v>
      </c>
      <c r="B196" s="3"/>
      <c r="C196" s="3" t="s">
        <v>50</v>
      </c>
      <c r="D196" s="20">
        <v>20</v>
      </c>
      <c r="E196" s="37">
        <f t="shared" si="3"/>
        <v>120</v>
      </c>
      <c r="F196" s="4">
        <v>2400</v>
      </c>
      <c r="G196" s="16"/>
      <c r="H196" s="22"/>
      <c r="I196" s="22"/>
    </row>
    <row r="197" spans="1:9" ht="36">
      <c r="A197" s="1" t="s">
        <v>196</v>
      </c>
      <c r="B197" s="3"/>
      <c r="C197" s="3" t="s">
        <v>50</v>
      </c>
      <c r="D197" s="20">
        <v>8</v>
      </c>
      <c r="E197" s="37">
        <f t="shared" si="3"/>
        <v>1575</v>
      </c>
      <c r="F197" s="4">
        <v>12600</v>
      </c>
      <c r="G197" s="33"/>
      <c r="H197" s="22"/>
      <c r="I197" s="22"/>
    </row>
    <row r="198" spans="1:9" ht="36">
      <c r="A198" s="1" t="s">
        <v>197</v>
      </c>
      <c r="B198" s="3"/>
      <c r="C198" s="3" t="s">
        <v>50</v>
      </c>
      <c r="D198" s="20">
        <v>4</v>
      </c>
      <c r="E198" s="37">
        <f t="shared" si="3"/>
        <v>1575</v>
      </c>
      <c r="F198" s="4">
        <v>6300</v>
      </c>
      <c r="G198" s="33"/>
      <c r="H198" s="22"/>
      <c r="I198" s="22"/>
    </row>
    <row r="199" spans="1:9" ht="18">
      <c r="A199" s="11" t="s">
        <v>198</v>
      </c>
      <c r="B199" s="34"/>
      <c r="C199" s="12" t="s">
        <v>101</v>
      </c>
      <c r="D199" s="15"/>
      <c r="E199" s="41"/>
      <c r="F199" s="27">
        <v>129494.14402173914</v>
      </c>
      <c r="G199" s="16"/>
      <c r="H199" s="23"/>
      <c r="I199" s="24"/>
    </row>
    <row r="200" spans="1:9" ht="18" customHeight="1">
      <c r="A200" s="1" t="s">
        <v>199</v>
      </c>
      <c r="B200" s="2">
        <v>8545110080</v>
      </c>
      <c r="C200" s="3" t="s">
        <v>76</v>
      </c>
      <c r="D200" s="20">
        <v>21</v>
      </c>
      <c r="E200" s="37">
        <f t="shared" si="3"/>
        <v>10.491847826086957</v>
      </c>
      <c r="F200" s="4">
        <v>220.3288043478261</v>
      </c>
      <c r="G200" s="16"/>
      <c r="H200" s="22"/>
      <c r="I200" s="22"/>
    </row>
    <row r="201" spans="1:9" ht="18">
      <c r="A201" s="1" t="s">
        <v>200</v>
      </c>
      <c r="B201" s="2">
        <v>8545110080</v>
      </c>
      <c r="C201" s="3" t="s">
        <v>101</v>
      </c>
      <c r="D201" s="20">
        <v>3.96</v>
      </c>
      <c r="E201" s="37">
        <f t="shared" si="3"/>
        <v>11216.739130434784</v>
      </c>
      <c r="F201" s="4">
        <v>44418.28695652174</v>
      </c>
      <c r="G201" s="16"/>
      <c r="H201" s="22"/>
      <c r="I201" s="22"/>
    </row>
    <row r="202" spans="1:9" ht="18">
      <c r="A202" s="1" t="s">
        <v>201</v>
      </c>
      <c r="B202" s="2">
        <v>8545110080</v>
      </c>
      <c r="C202" s="3" t="s">
        <v>101</v>
      </c>
      <c r="D202" s="20">
        <v>4.25</v>
      </c>
      <c r="E202" s="37">
        <f t="shared" si="3"/>
        <v>7727.086956521739</v>
      </c>
      <c r="F202" s="4">
        <v>32840.11956521739</v>
      </c>
      <c r="G202" s="16"/>
      <c r="H202" s="22"/>
      <c r="I202" s="22"/>
    </row>
    <row r="203" spans="1:9" ht="18">
      <c r="A203" s="1" t="s">
        <v>202</v>
      </c>
      <c r="B203" s="2">
        <v>8545110080</v>
      </c>
      <c r="C203" s="3" t="s">
        <v>101</v>
      </c>
      <c r="D203" s="20">
        <v>2.2</v>
      </c>
      <c r="E203" s="37">
        <f t="shared" si="3"/>
        <v>13460.086956521738</v>
      </c>
      <c r="F203" s="4">
        <v>29612.191304347827</v>
      </c>
      <c r="G203" s="16"/>
      <c r="H203" s="22"/>
      <c r="I203" s="22"/>
    </row>
    <row r="204" spans="1:9" ht="36">
      <c r="A204" s="1" t="s">
        <v>203</v>
      </c>
      <c r="B204" s="2"/>
      <c r="C204" s="3" t="s">
        <v>101</v>
      </c>
      <c r="D204" s="20">
        <v>2.2</v>
      </c>
      <c r="E204" s="37">
        <f t="shared" si="3"/>
        <v>7477.826086956521</v>
      </c>
      <c r="F204" s="4">
        <v>16451.217391304348</v>
      </c>
      <c r="G204" s="16"/>
      <c r="H204" s="22"/>
      <c r="I204" s="22"/>
    </row>
    <row r="205" spans="1:9" ht="36">
      <c r="A205" s="1" t="s">
        <v>204</v>
      </c>
      <c r="B205" s="2"/>
      <c r="C205" s="3" t="s">
        <v>12</v>
      </c>
      <c r="D205" s="20">
        <v>1.1</v>
      </c>
      <c r="E205" s="37">
        <f t="shared" si="3"/>
        <v>5410.90909090909</v>
      </c>
      <c r="F205" s="4">
        <v>5952</v>
      </c>
      <c r="G205" s="16"/>
      <c r="H205" s="22"/>
      <c r="I205" s="22"/>
    </row>
    <row r="206" spans="1:9" ht="18">
      <c r="A206" s="11" t="s">
        <v>205</v>
      </c>
      <c r="B206" s="12"/>
      <c r="C206" s="11"/>
      <c r="D206" s="15"/>
      <c r="E206" s="41"/>
      <c r="F206" s="14">
        <v>14119000</v>
      </c>
      <c r="G206" s="16"/>
      <c r="H206" s="23"/>
      <c r="I206" s="24"/>
    </row>
    <row r="207" spans="1:9" ht="18">
      <c r="A207" s="11" t="s">
        <v>206</v>
      </c>
      <c r="B207" s="12"/>
      <c r="C207" s="11"/>
      <c r="D207" s="15"/>
      <c r="E207" s="41"/>
      <c r="F207" s="14">
        <v>14119000</v>
      </c>
      <c r="G207" s="16"/>
      <c r="H207" s="23"/>
      <c r="I207" s="24"/>
    </row>
    <row r="208" spans="1:9" ht="54">
      <c r="A208" s="36" t="s">
        <v>207</v>
      </c>
      <c r="B208" s="12"/>
      <c r="C208" s="11"/>
      <c r="D208" s="37">
        <v>1</v>
      </c>
      <c r="E208" s="37"/>
      <c r="F208" s="21">
        <v>6059000</v>
      </c>
      <c r="G208" s="33"/>
      <c r="H208" s="22"/>
      <c r="I208" s="22"/>
    </row>
    <row r="209" spans="1:9" ht="36">
      <c r="A209" s="36" t="s">
        <v>208</v>
      </c>
      <c r="B209" s="12"/>
      <c r="C209" s="11"/>
      <c r="D209" s="35">
        <v>0</v>
      </c>
      <c r="E209" s="41"/>
      <c r="F209" s="35">
        <v>0</v>
      </c>
      <c r="G209" s="33"/>
      <c r="H209" s="22"/>
      <c r="I209" s="22"/>
    </row>
    <row r="210" spans="1:9" ht="36">
      <c r="A210" s="36" t="s">
        <v>209</v>
      </c>
      <c r="B210" s="12"/>
      <c r="C210" s="11"/>
      <c r="D210" s="37">
        <v>1</v>
      </c>
      <c r="E210" s="37"/>
      <c r="F210" s="4">
        <v>8060000</v>
      </c>
      <c r="G210" s="33"/>
      <c r="H210" s="22"/>
      <c r="I210" s="22"/>
    </row>
    <row r="211" spans="1:9" ht="18">
      <c r="A211" s="11" t="s">
        <v>210</v>
      </c>
      <c r="B211" s="12"/>
      <c r="C211" s="11"/>
      <c r="D211" s="13"/>
      <c r="E211" s="37"/>
      <c r="F211" s="14">
        <v>52155291.53125978</v>
      </c>
      <c r="G211" s="16"/>
      <c r="H211" s="39"/>
      <c r="I211" s="24"/>
    </row>
    <row r="212" spans="6:9" ht="15">
      <c r="F212" s="38"/>
      <c r="H212" s="40"/>
      <c r="I212" s="24"/>
    </row>
    <row r="213" spans="8:9" ht="15">
      <c r="H213" s="40"/>
      <c r="I213" s="24"/>
    </row>
  </sheetData>
  <sheetProtection/>
  <mergeCells count="9">
    <mergeCell ref="A10:A11"/>
    <mergeCell ref="B10:B11"/>
    <mergeCell ref="C10:C11"/>
    <mergeCell ref="D10:F10"/>
    <mergeCell ref="A2:F3"/>
    <mergeCell ref="C5:F5"/>
    <mergeCell ref="C6:F6"/>
    <mergeCell ref="C7:F7"/>
    <mergeCell ref="C8:F8"/>
  </mergeCells>
  <printOptions/>
  <pageMargins left="0" right="0" top="0" bottom="0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Мамадалиев Сухроб Рустамович</dc:creator>
  <cp:keywords/>
  <dc:description/>
  <cp:lastModifiedBy>Мамадалиев Сухроб Рустамович</cp:lastModifiedBy>
  <cp:lastPrinted>2022-12-26T14:31:44Z</cp:lastPrinted>
  <dcterms:created xsi:type="dcterms:W3CDTF">2022-12-26T04:58:31Z</dcterms:created>
  <dcterms:modified xsi:type="dcterms:W3CDTF">2023-03-01T04:34:18Z</dcterms:modified>
  <cp:category/>
  <cp:version/>
  <cp:contentType/>
  <cp:contentStatus/>
</cp:coreProperties>
</file>